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G Shared Files\VG STATISTICS\Statistics\Harbour Passenger Stats  610\Harbour Figures 2019\"/>
    </mc:Choice>
  </mc:AlternateContent>
  <xr:revisionPtr revIDLastSave="0" documentId="13_ncr:1_{951D8FAC-A5E5-4F6F-B97A-70B78946FE5D}" xr6:coauthVersionLast="45" xr6:coauthVersionMax="45" xr10:uidLastSave="{00000000-0000-0000-0000-000000000000}"/>
  <bookViews>
    <workbookView xWindow="-120" yWindow="-120" windowWidth="29040" windowHeight="17640" activeTab="11" xr2:uid="{00000000-000D-0000-FFFF-FFFF00000000}"/>
  </bookViews>
  <sheets>
    <sheet name="JAN 19" sheetId="1" r:id="rId1"/>
    <sheet name="FEB 19" sheetId="2" r:id="rId2"/>
    <sheet name="MAR 19" sheetId="3" r:id="rId3"/>
    <sheet name="APR 19" sheetId="4" r:id="rId4"/>
    <sheet name="MAY 19" sheetId="5" r:id="rId5"/>
    <sheet name="JUNE 19" sheetId="6" r:id="rId6"/>
    <sheet name="JULY 19" sheetId="7" r:id="rId7"/>
    <sheet name="AUG 19" sheetId="8" r:id="rId8"/>
    <sheet name="SEPT 19" sheetId="9" r:id="rId9"/>
    <sheet name="OCT 19" sheetId="10" r:id="rId10"/>
    <sheet name="NOV 19" sheetId="11" r:id="rId11"/>
    <sheet name="DEC 19 " sheetId="12" r:id="rId12"/>
  </sheets>
  <externalReferences>
    <externalReference r:id="rId13"/>
    <externalReference r:id="rId14"/>
  </externalReferences>
  <definedNames>
    <definedName name="_xlnm.Print_Area" localSheetId="0">'JAN 19'!$A$62:$G$73</definedName>
  </definedNames>
  <calcPr calcId="191029"/>
  <pivotCaches>
    <pivotCache cacheId="2" r:id="rId1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2" l="1"/>
  <c r="B73" i="2"/>
  <c r="D73" i="2" s="1"/>
  <c r="F72" i="2"/>
  <c r="E72" i="2"/>
  <c r="G72" i="2" s="1"/>
  <c r="D72" i="2"/>
  <c r="F71" i="2"/>
  <c r="E71" i="2"/>
  <c r="G71" i="2" s="1"/>
  <c r="D71" i="2"/>
  <c r="F70" i="2"/>
  <c r="E70" i="2"/>
  <c r="G70" i="2" s="1"/>
  <c r="D70" i="2"/>
  <c r="F69" i="2"/>
  <c r="E69" i="2"/>
  <c r="G69" i="2" s="1"/>
  <c r="D69" i="2"/>
  <c r="B69" i="2"/>
  <c r="F68" i="2"/>
  <c r="G68" i="2" s="1"/>
  <c r="E68" i="2"/>
  <c r="D68" i="2"/>
  <c r="F67" i="2"/>
  <c r="E67" i="2"/>
  <c r="G67" i="2" s="1"/>
  <c r="D67" i="2"/>
  <c r="F66" i="2"/>
  <c r="E66" i="2"/>
  <c r="F65" i="2"/>
  <c r="E65" i="2"/>
  <c r="F64" i="2"/>
  <c r="E64" i="2"/>
  <c r="F63" i="2"/>
  <c r="F73" i="2" s="1"/>
  <c r="E63" i="2"/>
  <c r="E73" i="2" s="1"/>
  <c r="G73" i="2" s="1"/>
  <c r="B7" i="1" l="1"/>
  <c r="B8" i="1"/>
  <c r="B9" i="1"/>
  <c r="E63" i="1"/>
  <c r="G63" i="1" s="1"/>
  <c r="E64" i="1"/>
  <c r="G64" i="1" s="1"/>
  <c r="E65" i="1"/>
  <c r="E66" i="1"/>
  <c r="D67" i="1"/>
  <c r="E67" i="1"/>
  <c r="G67" i="1" s="1"/>
  <c r="D68" i="1"/>
  <c r="E68" i="1"/>
  <c r="G68" i="1" s="1"/>
  <c r="B69" i="1"/>
  <c r="D69" i="1" s="1"/>
  <c r="D70" i="1"/>
  <c r="E70" i="1"/>
  <c r="G70" i="1" s="1"/>
  <c r="D71" i="1"/>
  <c r="E71" i="1"/>
  <c r="G71" i="1" s="1"/>
  <c r="D72" i="1"/>
  <c r="E72" i="1"/>
  <c r="G72" i="1"/>
  <c r="B73" i="1"/>
  <c r="D73" i="1" s="1"/>
  <c r="C73" i="1"/>
  <c r="F73" i="1"/>
  <c r="E69" i="1" l="1"/>
  <c r="G69" i="1" s="1"/>
  <c r="E73" i="1"/>
  <c r="G73" i="1" s="1"/>
</calcChain>
</file>

<file path=xl/sharedStrings.xml><?xml version="1.0" encoding="utf-8"?>
<sst xmlns="http://schemas.openxmlformats.org/spreadsheetml/2006/main" count="1187" uniqueCount="80">
  <si>
    <t>TOTAL</t>
  </si>
  <si>
    <t>Portsmouth</t>
  </si>
  <si>
    <t>Poole</t>
  </si>
  <si>
    <t>St Malo</t>
  </si>
  <si>
    <t>Jersey</t>
  </si>
  <si>
    <t>Sark</t>
  </si>
  <si>
    <t>Herm</t>
  </si>
  <si>
    <t>Granville</t>
  </si>
  <si>
    <t>Carteret</t>
  </si>
  <si>
    <t>Dielette</t>
  </si>
  <si>
    <t>Alderney</t>
  </si>
  <si>
    <t>%</t>
  </si>
  <si>
    <t>YEAR TO DATE 18</t>
  </si>
  <si>
    <t>YEAR TO DATE 19</t>
  </si>
  <si>
    <t>January 2018</t>
  </si>
  <si>
    <t>January 2019</t>
  </si>
  <si>
    <t>PORT</t>
  </si>
  <si>
    <t>Grand Total</t>
  </si>
  <si>
    <t>Loading</t>
  </si>
  <si>
    <t>Child Passenger</t>
  </si>
  <si>
    <t>Adult Passenger</t>
  </si>
  <si>
    <t>SRK</t>
  </si>
  <si>
    <t>Unloading</t>
  </si>
  <si>
    <t>Transfer</t>
  </si>
  <si>
    <t>Infant Passenger</t>
  </si>
  <si>
    <t>SML</t>
  </si>
  <si>
    <t>POO</t>
  </si>
  <si>
    <t>PME</t>
  </si>
  <si>
    <t>JER</t>
  </si>
  <si>
    <t>HRM</t>
  </si>
  <si>
    <t>No. Passengers</t>
  </si>
  <si>
    <t>Row Labels</t>
  </si>
  <si>
    <t>STH</t>
  </si>
  <si>
    <t>February 2019</t>
  </si>
  <si>
    <t>February 2018</t>
  </si>
  <si>
    <t>Mar 19</t>
  </si>
  <si>
    <t>Mar 18</t>
  </si>
  <si>
    <t>DIL</t>
  </si>
  <si>
    <t>GCI</t>
  </si>
  <si>
    <t>ZEE</t>
  </si>
  <si>
    <t>OPO</t>
  </si>
  <si>
    <t>BXX</t>
  </si>
  <si>
    <t>SOU</t>
  </si>
  <si>
    <t>AVO</t>
  </si>
  <si>
    <t>Apr 19</t>
  </si>
  <si>
    <t>Apr 18</t>
  </si>
  <si>
    <t>BOD</t>
  </si>
  <si>
    <t>TSO</t>
  </si>
  <si>
    <t>ACI</t>
  </si>
  <si>
    <t>SDR</t>
  </si>
  <si>
    <t>CER</t>
  </si>
  <si>
    <t>LVE</t>
  </si>
  <si>
    <t>HAM</t>
  </si>
  <si>
    <t>TSC</t>
  </si>
  <si>
    <t>AMS</t>
  </si>
  <si>
    <t>(blank)</t>
  </si>
  <si>
    <t>May</t>
  </si>
  <si>
    <t>May 19</t>
  </si>
  <si>
    <t>May 18</t>
  </si>
  <si>
    <t>June</t>
  </si>
  <si>
    <t>June 19</t>
  </si>
  <si>
    <t>June 18</t>
  </si>
  <si>
    <t>Column Labels</t>
  </si>
  <si>
    <t>July</t>
  </si>
  <si>
    <t>Commercial</t>
  </si>
  <si>
    <t>July 19</t>
  </si>
  <si>
    <t>July 18</t>
  </si>
  <si>
    <t>August</t>
  </si>
  <si>
    <t>August 19</t>
  </si>
  <si>
    <t>August 18</t>
  </si>
  <si>
    <t>Sept 19</t>
  </si>
  <si>
    <t>Sept 18</t>
  </si>
  <si>
    <t>BRV</t>
  </si>
  <si>
    <t>Oct 19</t>
  </si>
  <si>
    <t>Oct 18</t>
  </si>
  <si>
    <t>Nov 19</t>
  </si>
  <si>
    <t>Nov 18</t>
  </si>
  <si>
    <t>December</t>
  </si>
  <si>
    <t>Dec 19</t>
  </si>
  <si>
    <t>Dec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</si>
</sst>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LinePrinter"/>
    </font>
    <font>
      <b/>
      <sz val="9"/>
      <name val="Arial"/>
      <family val="2"/>
    </font>
    <font>
      <sz val="9"/>
      <name val="LinePrinter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</fonts>
  <fills count="2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228">
    <xf numFmtId="0" fontId="0" fillId="0" borderId="0"/>
    <xf numFmtId="0" fontId="1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" borderId="0" applyNumberFormat="0" applyBorder="0" applyAlignment="0" applyProtection="0"/>
    <xf numFmtId="0" fontId="12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64">
    <xf numFmtId="0" fontId="0" fillId="0" borderId="0" xfId="0"/>
    <xf numFmtId="9" fontId="7" fillId="0" borderId="2" xfId="0" applyNumberFormat="1" applyFont="1" applyBorder="1" applyAlignment="1" applyProtection="1">
      <alignment horizontal="center"/>
    </xf>
    <xf numFmtId="3" fontId="7" fillId="0" borderId="3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0" fontId="8" fillId="0" borderId="2" xfId="0" applyNumberFormat="1" applyFont="1" applyBorder="1" applyProtection="1">
      <protection locked="0"/>
    </xf>
    <xf numFmtId="9" fontId="9" fillId="0" borderId="2" xfId="0" applyNumberFormat="1" applyFont="1" applyBorder="1" applyAlignment="1" applyProtection="1">
      <alignment horizontal="center"/>
    </xf>
    <xf numFmtId="3" fontId="9" fillId="0" borderId="3" xfId="0" applyNumberFormat="1" applyFont="1" applyBorder="1" applyAlignment="1" applyProtection="1">
      <alignment horizontal="center"/>
    </xf>
    <xf numFmtId="3" fontId="9" fillId="0" borderId="3" xfId="0" applyNumberFormat="1" applyFont="1" applyBorder="1" applyAlignment="1" applyProtection="1">
      <alignment horizontal="center"/>
      <protection locked="0"/>
    </xf>
    <xf numFmtId="0" fontId="8" fillId="0" borderId="3" xfId="0" applyNumberFormat="1" applyFont="1" applyBorder="1" applyProtection="1">
      <protection locked="0"/>
    </xf>
    <xf numFmtId="0" fontId="10" fillId="22" borderId="4" xfId="0" applyNumberFormat="1" applyFont="1" applyFill="1" applyBorder="1" applyAlignment="1" applyProtection="1">
      <alignment horizontal="center"/>
    </xf>
    <xf numFmtId="0" fontId="11" fillId="22" borderId="5" xfId="0" applyNumberFormat="1" applyFont="1" applyFill="1" applyBorder="1" applyAlignment="1" applyProtection="1">
      <alignment horizontal="center" wrapText="1"/>
    </xf>
    <xf numFmtId="0" fontId="10" fillId="22" borderId="5" xfId="0" applyNumberFormat="1" applyFont="1" applyFill="1" applyBorder="1" applyAlignment="1" applyProtection="1">
      <alignment horizontal="center"/>
    </xf>
    <xf numFmtId="49" fontId="11" fillId="22" borderId="5" xfId="0" applyNumberFormat="1" applyFont="1" applyFill="1" applyBorder="1" applyAlignment="1" applyProtection="1">
      <alignment horizontal="center" wrapText="1"/>
    </xf>
    <xf numFmtId="49" fontId="11" fillId="22" borderId="5" xfId="0" applyNumberFormat="1" applyFont="1" applyFill="1" applyBorder="1" applyAlignment="1" applyProtection="1">
      <alignment horizontal="center" wrapText="1"/>
      <protection locked="0"/>
    </xf>
    <xf numFmtId="0" fontId="11" fillId="2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0" xfId="0" applyAlignment="1">
      <alignment horizontal="left"/>
    </xf>
    <xf numFmtId="0" fontId="4" fillId="0" borderId="7" xfId="1" applyNumberFormat="1" applyFont="1" applyBorder="1"/>
    <xf numFmtId="0" fontId="4" fillId="0" borderId="8" xfId="1" applyFont="1" applyBorder="1" applyAlignment="1">
      <alignment horizontal="left"/>
    </xf>
    <xf numFmtId="0" fontId="1" fillId="0" borderId="7" xfId="1" applyNumberFormat="1" applyFill="1" applyBorder="1"/>
    <xf numFmtId="0" fontId="1" fillId="0" borderId="8" xfId="1" applyFill="1" applyBorder="1" applyAlignment="1">
      <alignment horizontal="left" indent="2"/>
    </xf>
    <xf numFmtId="0" fontId="1" fillId="0" borderId="9" xfId="1" applyNumberFormat="1" applyFill="1" applyBorder="1"/>
    <xf numFmtId="0" fontId="1" fillId="0" borderId="10" xfId="1" applyFill="1" applyBorder="1" applyAlignment="1">
      <alignment horizontal="left" indent="1"/>
    </xf>
    <xf numFmtId="0" fontId="1" fillId="0" borderId="10" xfId="1" applyFill="1" applyBorder="1" applyAlignment="1">
      <alignment horizontal="left" indent="2"/>
    </xf>
    <xf numFmtId="0" fontId="4" fillId="0" borderId="11" xfId="1" applyNumberFormat="1" applyFont="1" applyFill="1" applyBorder="1"/>
    <xf numFmtId="0" fontId="4" fillId="0" borderId="12" xfId="1" applyFont="1" applyFill="1" applyBorder="1" applyAlignment="1">
      <alignment horizontal="left"/>
    </xf>
    <xf numFmtId="0" fontId="1" fillId="0" borderId="7" xfId="1" applyNumberFormat="1" applyBorder="1"/>
    <xf numFmtId="0" fontId="1" fillId="0" borderId="8" xfId="1" applyBorder="1" applyAlignment="1">
      <alignment horizontal="left" indent="2"/>
    </xf>
    <xf numFmtId="0" fontId="1" fillId="0" borderId="9" xfId="1" applyNumberFormat="1" applyBorder="1"/>
    <xf numFmtId="0" fontId="1" fillId="0" borderId="10" xfId="1" applyBorder="1" applyAlignment="1">
      <alignment horizontal="left" indent="2"/>
    </xf>
    <xf numFmtId="0" fontId="1" fillId="0" borderId="10" xfId="1" applyBorder="1" applyAlignment="1">
      <alignment horizontal="left" indent="1"/>
    </xf>
    <xf numFmtId="0" fontId="4" fillId="0" borderId="11" xfId="1" applyNumberFormat="1" applyFont="1" applyBorder="1"/>
    <xf numFmtId="0" fontId="4" fillId="0" borderId="12" xfId="1" applyFont="1" applyBorder="1" applyAlignment="1">
      <alignment horizontal="left"/>
    </xf>
    <xf numFmtId="0" fontId="1" fillId="0" borderId="0" xfId="1"/>
    <xf numFmtId="0" fontId="1" fillId="0" borderId="0" xfId="1" pivotButton="1"/>
    <xf numFmtId="0" fontId="4" fillId="23" borderId="13" xfId="1095" applyFont="1" applyFill="1" applyBorder="1"/>
    <xf numFmtId="0" fontId="1" fillId="0" borderId="0" xfId="1095"/>
    <xf numFmtId="0" fontId="4" fillId="0" borderId="13" xfId="1095" applyFont="1" applyBorder="1" applyAlignment="1">
      <alignment horizontal="left"/>
    </xf>
    <xf numFmtId="0" fontId="4" fillId="0" borderId="13" xfId="1095" applyFont="1" applyBorder="1"/>
    <xf numFmtId="0" fontId="4" fillId="0" borderId="0" xfId="1095" applyFont="1" applyAlignment="1">
      <alignment horizontal="left" indent="1"/>
    </xf>
    <xf numFmtId="0" fontId="4" fillId="0" borderId="0" xfId="1095" applyFont="1"/>
    <xf numFmtId="0" fontId="1" fillId="0" borderId="0" xfId="1095" applyAlignment="1">
      <alignment horizontal="left" indent="2"/>
    </xf>
    <xf numFmtId="0" fontId="4" fillId="23" borderId="14" xfId="1095" applyFont="1" applyFill="1" applyBorder="1" applyAlignment="1">
      <alignment horizontal="left"/>
    </xf>
    <xf numFmtId="0" fontId="4" fillId="23" borderId="14" xfId="1095" applyFont="1" applyFill="1" applyBorder="1"/>
    <xf numFmtId="0" fontId="1" fillId="0" borderId="0" xfId="1095" applyAlignment="1">
      <alignment horizontal="left"/>
    </xf>
    <xf numFmtId="0" fontId="11" fillId="22" borderId="6" xfId="1095" applyFont="1" applyFill="1" applyBorder="1" applyAlignment="1" applyProtection="1">
      <alignment horizontal="center"/>
      <protection locked="0"/>
    </xf>
    <xf numFmtId="49" fontId="11" fillId="22" borderId="5" xfId="1095" applyNumberFormat="1" applyFont="1" applyFill="1" applyBorder="1" applyAlignment="1" applyProtection="1">
      <alignment horizontal="center" wrapText="1"/>
      <protection locked="0"/>
    </xf>
    <xf numFmtId="49" fontId="11" fillId="22" borderId="5" xfId="1095" applyNumberFormat="1" applyFont="1" applyFill="1" applyBorder="1" applyAlignment="1">
      <alignment horizontal="center" wrapText="1"/>
    </xf>
    <xf numFmtId="0" fontId="10" fillId="22" borderId="5" xfId="1095" applyFont="1" applyFill="1" applyBorder="1" applyAlignment="1">
      <alignment horizontal="center"/>
    </xf>
    <xf numFmtId="0" fontId="11" fillId="22" borderId="5" xfId="1095" applyFont="1" applyFill="1" applyBorder="1" applyAlignment="1">
      <alignment horizontal="center" wrapText="1"/>
    </xf>
    <xf numFmtId="0" fontId="10" fillId="22" borderId="4" xfId="1095" applyFont="1" applyFill="1" applyBorder="1" applyAlignment="1">
      <alignment horizontal="center"/>
    </xf>
    <xf numFmtId="0" fontId="8" fillId="0" borderId="3" xfId="1095" applyFont="1" applyBorder="1" applyProtection="1">
      <protection locked="0"/>
    </xf>
    <xf numFmtId="3" fontId="9" fillId="0" borderId="3" xfId="1095" applyNumberFormat="1" applyFont="1" applyBorder="1" applyAlignment="1" applyProtection="1">
      <alignment horizontal="center"/>
      <protection locked="0"/>
    </xf>
    <xf numFmtId="9" fontId="9" fillId="0" borderId="2" xfId="1095" applyNumberFormat="1" applyFont="1" applyBorder="1" applyAlignment="1">
      <alignment horizontal="center"/>
    </xf>
    <xf numFmtId="3" fontId="9" fillId="0" borderId="3" xfId="1095" applyNumberFormat="1" applyFont="1" applyBorder="1" applyAlignment="1">
      <alignment horizontal="center"/>
    </xf>
    <xf numFmtId="0" fontId="8" fillId="0" borderId="2" xfId="1095" applyFont="1" applyBorder="1" applyProtection="1">
      <protection locked="0"/>
    </xf>
    <xf numFmtId="3" fontId="7" fillId="0" borderId="3" xfId="1095" applyNumberFormat="1" applyFont="1" applyBorder="1" applyAlignment="1">
      <alignment horizontal="center"/>
    </xf>
    <xf numFmtId="3" fontId="8" fillId="0" borderId="2" xfId="1095" applyNumberFormat="1" applyFont="1" applyBorder="1" applyAlignment="1">
      <alignment horizontal="center"/>
    </xf>
    <xf numFmtId="9" fontId="7" fillId="0" borderId="2" xfId="1095" applyNumberFormat="1" applyFont="1" applyBorder="1" applyAlignment="1">
      <alignment horizontal="center"/>
    </xf>
    <xf numFmtId="3" fontId="1" fillId="0" borderId="0" xfId="1095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pivotButton="1"/>
    <xf numFmtId="164" fontId="0" fillId="0" borderId="0" xfId="1227" applyNumberFormat="1" applyFont="1"/>
  </cellXfs>
  <cellStyles count="1228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3" xfId="5" xr:uid="{00000000-0005-0000-0000-000003000000}"/>
    <cellStyle name="20% - Accent1 11" xfId="6" xr:uid="{00000000-0005-0000-0000-000004000000}"/>
    <cellStyle name="20% - Accent1 11 2" xfId="7" xr:uid="{00000000-0005-0000-0000-000005000000}"/>
    <cellStyle name="20% - Accent1 11 2 2" xfId="8" xr:uid="{00000000-0005-0000-0000-000006000000}"/>
    <cellStyle name="20% - Accent1 11 3" xfId="9" xr:uid="{00000000-0005-0000-0000-000007000000}"/>
    <cellStyle name="20% - Accent1 12" xfId="10" xr:uid="{00000000-0005-0000-0000-000008000000}"/>
    <cellStyle name="20% - Accent1 12 2" xfId="11" xr:uid="{00000000-0005-0000-0000-000009000000}"/>
    <cellStyle name="20% - Accent1 12 2 2" xfId="12" xr:uid="{00000000-0005-0000-0000-00000A000000}"/>
    <cellStyle name="20% - Accent1 12 3" xfId="13" xr:uid="{00000000-0005-0000-0000-00000B000000}"/>
    <cellStyle name="20% - Accent1 13" xfId="14" xr:uid="{00000000-0005-0000-0000-00000C000000}"/>
    <cellStyle name="20% - Accent1 13 2" xfId="15" xr:uid="{00000000-0005-0000-0000-00000D000000}"/>
    <cellStyle name="20% - Accent1 13 2 2" xfId="16" xr:uid="{00000000-0005-0000-0000-00000E000000}"/>
    <cellStyle name="20% - Accent1 13 3" xfId="17" xr:uid="{00000000-0005-0000-0000-00000F000000}"/>
    <cellStyle name="20% - Accent1 14" xfId="18" xr:uid="{00000000-0005-0000-0000-000010000000}"/>
    <cellStyle name="20% - Accent1 14 2" xfId="19" xr:uid="{00000000-0005-0000-0000-000011000000}"/>
    <cellStyle name="20% - Accent1 14 2 2" xfId="20" xr:uid="{00000000-0005-0000-0000-000012000000}"/>
    <cellStyle name="20% - Accent1 14 3" xfId="21" xr:uid="{00000000-0005-0000-0000-000013000000}"/>
    <cellStyle name="20% - Accent1 15" xfId="22" xr:uid="{00000000-0005-0000-0000-000014000000}"/>
    <cellStyle name="20% - Accent1 15 2" xfId="23" xr:uid="{00000000-0005-0000-0000-000015000000}"/>
    <cellStyle name="20% - Accent1 15 2 2" xfId="24" xr:uid="{00000000-0005-0000-0000-000016000000}"/>
    <cellStyle name="20% - Accent1 15 3" xfId="25" xr:uid="{00000000-0005-0000-0000-000017000000}"/>
    <cellStyle name="20% - Accent1 16" xfId="26" xr:uid="{00000000-0005-0000-0000-000018000000}"/>
    <cellStyle name="20% - Accent1 16 2" xfId="27" xr:uid="{00000000-0005-0000-0000-000019000000}"/>
    <cellStyle name="20% - Accent1 16 2 2" xfId="28" xr:uid="{00000000-0005-0000-0000-00001A000000}"/>
    <cellStyle name="20% - Accent1 16 3" xfId="29" xr:uid="{00000000-0005-0000-0000-00001B000000}"/>
    <cellStyle name="20% - Accent1 17" xfId="30" xr:uid="{00000000-0005-0000-0000-00001C000000}"/>
    <cellStyle name="20% - Accent1 17 2" xfId="31" xr:uid="{00000000-0005-0000-0000-00001D000000}"/>
    <cellStyle name="20% - Accent1 18" xfId="32" xr:uid="{00000000-0005-0000-0000-00001E000000}"/>
    <cellStyle name="20% - Accent1 18 2" xfId="33" xr:uid="{00000000-0005-0000-0000-00001F000000}"/>
    <cellStyle name="20% - Accent1 19" xfId="34" xr:uid="{00000000-0005-0000-0000-000020000000}"/>
    <cellStyle name="20% - Accent1 2" xfId="35" xr:uid="{00000000-0005-0000-0000-000021000000}"/>
    <cellStyle name="20% - Accent1 2 2" xfId="36" xr:uid="{00000000-0005-0000-0000-000022000000}"/>
    <cellStyle name="20% - Accent1 2 2 2" xfId="37" xr:uid="{00000000-0005-0000-0000-000023000000}"/>
    <cellStyle name="20% - Accent1 2 3" xfId="38" xr:uid="{00000000-0005-0000-0000-000024000000}"/>
    <cellStyle name="20% - Accent1 20" xfId="39" xr:uid="{00000000-0005-0000-0000-000025000000}"/>
    <cellStyle name="20% - Accent1 21" xfId="40" xr:uid="{00000000-0005-0000-0000-000026000000}"/>
    <cellStyle name="20% - Accent1 22" xfId="41" xr:uid="{00000000-0005-0000-0000-000027000000}"/>
    <cellStyle name="20% - Accent1 23" xfId="42" xr:uid="{00000000-0005-0000-0000-000028000000}"/>
    <cellStyle name="20% - Accent1 24" xfId="43" xr:uid="{00000000-0005-0000-0000-000029000000}"/>
    <cellStyle name="20% - Accent1 25" xfId="44" xr:uid="{00000000-0005-0000-0000-00002A000000}"/>
    <cellStyle name="20% - Accent1 26" xfId="45" xr:uid="{00000000-0005-0000-0000-00002B000000}"/>
    <cellStyle name="20% - Accent1 27" xfId="46" xr:uid="{00000000-0005-0000-0000-00002C000000}"/>
    <cellStyle name="20% - Accent1 28" xfId="47" xr:uid="{00000000-0005-0000-0000-00002D000000}"/>
    <cellStyle name="20% - Accent1 29" xfId="48" xr:uid="{00000000-0005-0000-0000-00002E000000}"/>
    <cellStyle name="20% - Accent1 3" xfId="49" xr:uid="{00000000-0005-0000-0000-00002F000000}"/>
    <cellStyle name="20% - Accent1 3 2" xfId="50" xr:uid="{00000000-0005-0000-0000-000030000000}"/>
    <cellStyle name="20% - Accent1 3 2 2" xfId="51" xr:uid="{00000000-0005-0000-0000-000031000000}"/>
    <cellStyle name="20% - Accent1 3 3" xfId="52" xr:uid="{00000000-0005-0000-0000-000032000000}"/>
    <cellStyle name="20% - Accent1 30" xfId="53" xr:uid="{00000000-0005-0000-0000-000033000000}"/>
    <cellStyle name="20% - Accent1 31" xfId="54" xr:uid="{00000000-0005-0000-0000-000034000000}"/>
    <cellStyle name="20% - Accent1 32" xfId="55" xr:uid="{00000000-0005-0000-0000-000035000000}"/>
    <cellStyle name="20% - Accent1 33" xfId="56" xr:uid="{00000000-0005-0000-0000-000036000000}"/>
    <cellStyle name="20% - Accent1 34" xfId="57" xr:uid="{00000000-0005-0000-0000-000037000000}"/>
    <cellStyle name="20% - Accent1 35" xfId="58" xr:uid="{00000000-0005-0000-0000-000038000000}"/>
    <cellStyle name="20% - Accent1 36" xfId="59" xr:uid="{00000000-0005-0000-0000-000039000000}"/>
    <cellStyle name="20% - Accent1 37" xfId="60" xr:uid="{00000000-0005-0000-0000-00003A000000}"/>
    <cellStyle name="20% - Accent1 38" xfId="61" xr:uid="{00000000-0005-0000-0000-00003B000000}"/>
    <cellStyle name="20% - Accent1 39" xfId="62" xr:uid="{00000000-0005-0000-0000-00003C000000}"/>
    <cellStyle name="20% - Accent1 4" xfId="63" xr:uid="{00000000-0005-0000-0000-00003D000000}"/>
    <cellStyle name="20% - Accent1 4 2" xfId="64" xr:uid="{00000000-0005-0000-0000-00003E000000}"/>
    <cellStyle name="20% - Accent1 4 2 2" xfId="65" xr:uid="{00000000-0005-0000-0000-00003F000000}"/>
    <cellStyle name="20% - Accent1 4 3" xfId="66" xr:uid="{00000000-0005-0000-0000-000040000000}"/>
    <cellStyle name="20% - Accent1 5" xfId="67" xr:uid="{00000000-0005-0000-0000-000041000000}"/>
    <cellStyle name="20% - Accent1 5 2" xfId="68" xr:uid="{00000000-0005-0000-0000-000042000000}"/>
    <cellStyle name="20% - Accent1 5 2 2" xfId="69" xr:uid="{00000000-0005-0000-0000-000043000000}"/>
    <cellStyle name="20% - Accent1 5 3" xfId="70" xr:uid="{00000000-0005-0000-0000-000044000000}"/>
    <cellStyle name="20% - Accent1 6" xfId="71" xr:uid="{00000000-0005-0000-0000-000045000000}"/>
    <cellStyle name="20% - Accent1 6 2" xfId="72" xr:uid="{00000000-0005-0000-0000-000046000000}"/>
    <cellStyle name="20% - Accent1 6 2 2" xfId="73" xr:uid="{00000000-0005-0000-0000-000047000000}"/>
    <cellStyle name="20% - Accent1 6 3" xfId="74" xr:uid="{00000000-0005-0000-0000-000048000000}"/>
    <cellStyle name="20% - Accent1 7" xfId="75" xr:uid="{00000000-0005-0000-0000-000049000000}"/>
    <cellStyle name="20% - Accent1 7 2" xfId="76" xr:uid="{00000000-0005-0000-0000-00004A000000}"/>
    <cellStyle name="20% - Accent1 7 2 2" xfId="77" xr:uid="{00000000-0005-0000-0000-00004B000000}"/>
    <cellStyle name="20% - Accent1 7 3" xfId="78" xr:uid="{00000000-0005-0000-0000-00004C000000}"/>
    <cellStyle name="20% - Accent1 8" xfId="79" xr:uid="{00000000-0005-0000-0000-00004D000000}"/>
    <cellStyle name="20% - Accent1 8 2" xfId="80" xr:uid="{00000000-0005-0000-0000-00004E000000}"/>
    <cellStyle name="20% - Accent1 8 2 2" xfId="81" xr:uid="{00000000-0005-0000-0000-00004F000000}"/>
    <cellStyle name="20% - Accent1 8 3" xfId="82" xr:uid="{00000000-0005-0000-0000-000050000000}"/>
    <cellStyle name="20% - Accent1 9" xfId="83" xr:uid="{00000000-0005-0000-0000-000051000000}"/>
    <cellStyle name="20% - Accent1 9 2" xfId="84" xr:uid="{00000000-0005-0000-0000-000052000000}"/>
    <cellStyle name="20% - Accent1 9 2 2" xfId="85" xr:uid="{00000000-0005-0000-0000-000053000000}"/>
    <cellStyle name="20% - Accent1 9 3" xfId="86" xr:uid="{00000000-0005-0000-0000-000054000000}"/>
    <cellStyle name="20% - Accent2 10" xfId="87" xr:uid="{00000000-0005-0000-0000-000055000000}"/>
    <cellStyle name="20% - Accent2 10 2" xfId="88" xr:uid="{00000000-0005-0000-0000-000056000000}"/>
    <cellStyle name="20% - Accent2 10 2 2" xfId="89" xr:uid="{00000000-0005-0000-0000-000057000000}"/>
    <cellStyle name="20% - Accent2 10 3" xfId="90" xr:uid="{00000000-0005-0000-0000-000058000000}"/>
    <cellStyle name="20% - Accent2 11" xfId="91" xr:uid="{00000000-0005-0000-0000-000059000000}"/>
    <cellStyle name="20% - Accent2 11 2" xfId="92" xr:uid="{00000000-0005-0000-0000-00005A000000}"/>
    <cellStyle name="20% - Accent2 11 2 2" xfId="93" xr:uid="{00000000-0005-0000-0000-00005B000000}"/>
    <cellStyle name="20% - Accent2 11 3" xfId="94" xr:uid="{00000000-0005-0000-0000-00005C000000}"/>
    <cellStyle name="20% - Accent2 12" xfId="95" xr:uid="{00000000-0005-0000-0000-00005D000000}"/>
    <cellStyle name="20% - Accent2 12 2" xfId="96" xr:uid="{00000000-0005-0000-0000-00005E000000}"/>
    <cellStyle name="20% - Accent2 12 2 2" xfId="97" xr:uid="{00000000-0005-0000-0000-00005F000000}"/>
    <cellStyle name="20% - Accent2 12 3" xfId="98" xr:uid="{00000000-0005-0000-0000-000060000000}"/>
    <cellStyle name="20% - Accent2 13" xfId="99" xr:uid="{00000000-0005-0000-0000-000061000000}"/>
    <cellStyle name="20% - Accent2 13 2" xfId="100" xr:uid="{00000000-0005-0000-0000-000062000000}"/>
    <cellStyle name="20% - Accent2 13 2 2" xfId="101" xr:uid="{00000000-0005-0000-0000-000063000000}"/>
    <cellStyle name="20% - Accent2 13 3" xfId="102" xr:uid="{00000000-0005-0000-0000-000064000000}"/>
    <cellStyle name="20% - Accent2 14" xfId="103" xr:uid="{00000000-0005-0000-0000-000065000000}"/>
    <cellStyle name="20% - Accent2 14 2" xfId="104" xr:uid="{00000000-0005-0000-0000-000066000000}"/>
    <cellStyle name="20% - Accent2 14 2 2" xfId="105" xr:uid="{00000000-0005-0000-0000-000067000000}"/>
    <cellStyle name="20% - Accent2 14 3" xfId="106" xr:uid="{00000000-0005-0000-0000-000068000000}"/>
    <cellStyle name="20% - Accent2 15" xfId="107" xr:uid="{00000000-0005-0000-0000-000069000000}"/>
    <cellStyle name="20% - Accent2 15 2" xfId="108" xr:uid="{00000000-0005-0000-0000-00006A000000}"/>
    <cellStyle name="20% - Accent2 15 2 2" xfId="109" xr:uid="{00000000-0005-0000-0000-00006B000000}"/>
    <cellStyle name="20% - Accent2 15 3" xfId="110" xr:uid="{00000000-0005-0000-0000-00006C000000}"/>
    <cellStyle name="20% - Accent2 16" xfId="111" xr:uid="{00000000-0005-0000-0000-00006D000000}"/>
    <cellStyle name="20% - Accent2 16 2" xfId="112" xr:uid="{00000000-0005-0000-0000-00006E000000}"/>
    <cellStyle name="20% - Accent2 16 2 2" xfId="113" xr:uid="{00000000-0005-0000-0000-00006F000000}"/>
    <cellStyle name="20% - Accent2 16 3" xfId="114" xr:uid="{00000000-0005-0000-0000-000070000000}"/>
    <cellStyle name="20% - Accent2 17" xfId="115" xr:uid="{00000000-0005-0000-0000-000071000000}"/>
    <cellStyle name="20% - Accent2 17 2" xfId="116" xr:uid="{00000000-0005-0000-0000-000072000000}"/>
    <cellStyle name="20% - Accent2 18" xfId="117" xr:uid="{00000000-0005-0000-0000-000073000000}"/>
    <cellStyle name="20% - Accent2 18 2" xfId="118" xr:uid="{00000000-0005-0000-0000-000074000000}"/>
    <cellStyle name="20% - Accent2 19" xfId="119" xr:uid="{00000000-0005-0000-0000-000075000000}"/>
    <cellStyle name="20% - Accent2 2" xfId="120" xr:uid="{00000000-0005-0000-0000-000076000000}"/>
    <cellStyle name="20% - Accent2 2 2" xfId="121" xr:uid="{00000000-0005-0000-0000-000077000000}"/>
    <cellStyle name="20% - Accent2 2 2 2" xfId="122" xr:uid="{00000000-0005-0000-0000-000078000000}"/>
    <cellStyle name="20% - Accent2 2 3" xfId="123" xr:uid="{00000000-0005-0000-0000-000079000000}"/>
    <cellStyle name="20% - Accent2 20" xfId="124" xr:uid="{00000000-0005-0000-0000-00007A000000}"/>
    <cellStyle name="20% - Accent2 21" xfId="125" xr:uid="{00000000-0005-0000-0000-00007B000000}"/>
    <cellStyle name="20% - Accent2 22" xfId="126" xr:uid="{00000000-0005-0000-0000-00007C000000}"/>
    <cellStyle name="20% - Accent2 23" xfId="127" xr:uid="{00000000-0005-0000-0000-00007D000000}"/>
    <cellStyle name="20% - Accent2 24" xfId="128" xr:uid="{00000000-0005-0000-0000-00007E000000}"/>
    <cellStyle name="20% - Accent2 25" xfId="129" xr:uid="{00000000-0005-0000-0000-00007F000000}"/>
    <cellStyle name="20% - Accent2 26" xfId="130" xr:uid="{00000000-0005-0000-0000-000080000000}"/>
    <cellStyle name="20% - Accent2 27" xfId="131" xr:uid="{00000000-0005-0000-0000-000081000000}"/>
    <cellStyle name="20% - Accent2 28" xfId="132" xr:uid="{00000000-0005-0000-0000-000082000000}"/>
    <cellStyle name="20% - Accent2 29" xfId="133" xr:uid="{00000000-0005-0000-0000-000083000000}"/>
    <cellStyle name="20% - Accent2 3" xfId="134" xr:uid="{00000000-0005-0000-0000-000084000000}"/>
    <cellStyle name="20% - Accent2 3 2" xfId="135" xr:uid="{00000000-0005-0000-0000-000085000000}"/>
    <cellStyle name="20% - Accent2 3 2 2" xfId="136" xr:uid="{00000000-0005-0000-0000-000086000000}"/>
    <cellStyle name="20% - Accent2 3 3" xfId="137" xr:uid="{00000000-0005-0000-0000-000087000000}"/>
    <cellStyle name="20% - Accent2 30" xfId="138" xr:uid="{00000000-0005-0000-0000-000088000000}"/>
    <cellStyle name="20% - Accent2 31" xfId="139" xr:uid="{00000000-0005-0000-0000-000089000000}"/>
    <cellStyle name="20% - Accent2 32" xfId="140" xr:uid="{00000000-0005-0000-0000-00008A000000}"/>
    <cellStyle name="20% - Accent2 33" xfId="141" xr:uid="{00000000-0005-0000-0000-00008B000000}"/>
    <cellStyle name="20% - Accent2 34" xfId="142" xr:uid="{00000000-0005-0000-0000-00008C000000}"/>
    <cellStyle name="20% - Accent2 35" xfId="143" xr:uid="{00000000-0005-0000-0000-00008D000000}"/>
    <cellStyle name="20% - Accent2 36" xfId="144" xr:uid="{00000000-0005-0000-0000-00008E000000}"/>
    <cellStyle name="20% - Accent2 37" xfId="145" xr:uid="{00000000-0005-0000-0000-00008F000000}"/>
    <cellStyle name="20% - Accent2 38" xfId="146" xr:uid="{00000000-0005-0000-0000-000090000000}"/>
    <cellStyle name="20% - Accent2 39" xfId="147" xr:uid="{00000000-0005-0000-0000-000091000000}"/>
    <cellStyle name="20% - Accent2 4" xfId="148" xr:uid="{00000000-0005-0000-0000-000092000000}"/>
    <cellStyle name="20% - Accent2 4 2" xfId="149" xr:uid="{00000000-0005-0000-0000-000093000000}"/>
    <cellStyle name="20% - Accent2 4 2 2" xfId="150" xr:uid="{00000000-0005-0000-0000-000094000000}"/>
    <cellStyle name="20% - Accent2 4 3" xfId="151" xr:uid="{00000000-0005-0000-0000-000095000000}"/>
    <cellStyle name="20% - Accent2 5" xfId="152" xr:uid="{00000000-0005-0000-0000-000096000000}"/>
    <cellStyle name="20% - Accent2 5 2" xfId="153" xr:uid="{00000000-0005-0000-0000-000097000000}"/>
    <cellStyle name="20% - Accent2 5 2 2" xfId="154" xr:uid="{00000000-0005-0000-0000-000098000000}"/>
    <cellStyle name="20% - Accent2 5 3" xfId="155" xr:uid="{00000000-0005-0000-0000-000099000000}"/>
    <cellStyle name="20% - Accent2 6" xfId="156" xr:uid="{00000000-0005-0000-0000-00009A000000}"/>
    <cellStyle name="20% - Accent2 6 2" xfId="157" xr:uid="{00000000-0005-0000-0000-00009B000000}"/>
    <cellStyle name="20% - Accent2 6 2 2" xfId="158" xr:uid="{00000000-0005-0000-0000-00009C000000}"/>
    <cellStyle name="20% - Accent2 6 3" xfId="159" xr:uid="{00000000-0005-0000-0000-00009D000000}"/>
    <cellStyle name="20% - Accent2 7" xfId="160" xr:uid="{00000000-0005-0000-0000-00009E000000}"/>
    <cellStyle name="20% - Accent2 7 2" xfId="161" xr:uid="{00000000-0005-0000-0000-00009F000000}"/>
    <cellStyle name="20% - Accent2 7 2 2" xfId="162" xr:uid="{00000000-0005-0000-0000-0000A0000000}"/>
    <cellStyle name="20% - Accent2 7 3" xfId="163" xr:uid="{00000000-0005-0000-0000-0000A1000000}"/>
    <cellStyle name="20% - Accent2 8" xfId="164" xr:uid="{00000000-0005-0000-0000-0000A2000000}"/>
    <cellStyle name="20% - Accent2 8 2" xfId="165" xr:uid="{00000000-0005-0000-0000-0000A3000000}"/>
    <cellStyle name="20% - Accent2 8 2 2" xfId="166" xr:uid="{00000000-0005-0000-0000-0000A4000000}"/>
    <cellStyle name="20% - Accent2 8 3" xfId="167" xr:uid="{00000000-0005-0000-0000-0000A5000000}"/>
    <cellStyle name="20% - Accent2 9" xfId="168" xr:uid="{00000000-0005-0000-0000-0000A6000000}"/>
    <cellStyle name="20% - Accent2 9 2" xfId="169" xr:uid="{00000000-0005-0000-0000-0000A7000000}"/>
    <cellStyle name="20% - Accent2 9 2 2" xfId="170" xr:uid="{00000000-0005-0000-0000-0000A8000000}"/>
    <cellStyle name="20% - Accent2 9 3" xfId="171" xr:uid="{00000000-0005-0000-0000-0000A9000000}"/>
    <cellStyle name="20% - Accent3 10" xfId="172" xr:uid="{00000000-0005-0000-0000-0000AA000000}"/>
    <cellStyle name="20% - Accent3 10 2" xfId="173" xr:uid="{00000000-0005-0000-0000-0000AB000000}"/>
    <cellStyle name="20% - Accent3 10 2 2" xfId="174" xr:uid="{00000000-0005-0000-0000-0000AC000000}"/>
    <cellStyle name="20% - Accent3 10 3" xfId="175" xr:uid="{00000000-0005-0000-0000-0000AD000000}"/>
    <cellStyle name="20% - Accent3 11" xfId="176" xr:uid="{00000000-0005-0000-0000-0000AE000000}"/>
    <cellStyle name="20% - Accent3 11 2" xfId="177" xr:uid="{00000000-0005-0000-0000-0000AF000000}"/>
    <cellStyle name="20% - Accent3 11 2 2" xfId="178" xr:uid="{00000000-0005-0000-0000-0000B0000000}"/>
    <cellStyle name="20% - Accent3 11 3" xfId="179" xr:uid="{00000000-0005-0000-0000-0000B1000000}"/>
    <cellStyle name="20% - Accent3 12" xfId="180" xr:uid="{00000000-0005-0000-0000-0000B2000000}"/>
    <cellStyle name="20% - Accent3 12 2" xfId="181" xr:uid="{00000000-0005-0000-0000-0000B3000000}"/>
    <cellStyle name="20% - Accent3 12 2 2" xfId="182" xr:uid="{00000000-0005-0000-0000-0000B4000000}"/>
    <cellStyle name="20% - Accent3 12 3" xfId="183" xr:uid="{00000000-0005-0000-0000-0000B5000000}"/>
    <cellStyle name="20% - Accent3 13" xfId="184" xr:uid="{00000000-0005-0000-0000-0000B6000000}"/>
    <cellStyle name="20% - Accent3 13 2" xfId="185" xr:uid="{00000000-0005-0000-0000-0000B7000000}"/>
    <cellStyle name="20% - Accent3 13 2 2" xfId="186" xr:uid="{00000000-0005-0000-0000-0000B8000000}"/>
    <cellStyle name="20% - Accent3 13 3" xfId="187" xr:uid="{00000000-0005-0000-0000-0000B9000000}"/>
    <cellStyle name="20% - Accent3 14" xfId="188" xr:uid="{00000000-0005-0000-0000-0000BA000000}"/>
    <cellStyle name="20% - Accent3 14 2" xfId="189" xr:uid="{00000000-0005-0000-0000-0000BB000000}"/>
    <cellStyle name="20% - Accent3 14 2 2" xfId="190" xr:uid="{00000000-0005-0000-0000-0000BC000000}"/>
    <cellStyle name="20% - Accent3 14 3" xfId="191" xr:uid="{00000000-0005-0000-0000-0000BD000000}"/>
    <cellStyle name="20% - Accent3 15" xfId="192" xr:uid="{00000000-0005-0000-0000-0000BE000000}"/>
    <cellStyle name="20% - Accent3 15 2" xfId="193" xr:uid="{00000000-0005-0000-0000-0000BF000000}"/>
    <cellStyle name="20% - Accent3 15 2 2" xfId="194" xr:uid="{00000000-0005-0000-0000-0000C0000000}"/>
    <cellStyle name="20% - Accent3 15 3" xfId="195" xr:uid="{00000000-0005-0000-0000-0000C1000000}"/>
    <cellStyle name="20% - Accent3 16" xfId="196" xr:uid="{00000000-0005-0000-0000-0000C2000000}"/>
    <cellStyle name="20% - Accent3 16 2" xfId="197" xr:uid="{00000000-0005-0000-0000-0000C3000000}"/>
    <cellStyle name="20% - Accent3 16 2 2" xfId="198" xr:uid="{00000000-0005-0000-0000-0000C4000000}"/>
    <cellStyle name="20% - Accent3 16 3" xfId="199" xr:uid="{00000000-0005-0000-0000-0000C5000000}"/>
    <cellStyle name="20% - Accent3 17" xfId="200" xr:uid="{00000000-0005-0000-0000-0000C6000000}"/>
    <cellStyle name="20% - Accent3 17 2" xfId="201" xr:uid="{00000000-0005-0000-0000-0000C7000000}"/>
    <cellStyle name="20% - Accent3 18" xfId="202" xr:uid="{00000000-0005-0000-0000-0000C8000000}"/>
    <cellStyle name="20% - Accent3 18 2" xfId="203" xr:uid="{00000000-0005-0000-0000-0000C9000000}"/>
    <cellStyle name="20% - Accent3 19" xfId="204" xr:uid="{00000000-0005-0000-0000-0000CA000000}"/>
    <cellStyle name="20% - Accent3 2" xfId="205" xr:uid="{00000000-0005-0000-0000-0000CB000000}"/>
    <cellStyle name="20% - Accent3 2 2" xfId="206" xr:uid="{00000000-0005-0000-0000-0000CC000000}"/>
    <cellStyle name="20% - Accent3 2 2 2" xfId="207" xr:uid="{00000000-0005-0000-0000-0000CD000000}"/>
    <cellStyle name="20% - Accent3 2 3" xfId="208" xr:uid="{00000000-0005-0000-0000-0000CE000000}"/>
    <cellStyle name="20% - Accent3 20" xfId="209" xr:uid="{00000000-0005-0000-0000-0000CF000000}"/>
    <cellStyle name="20% - Accent3 21" xfId="210" xr:uid="{00000000-0005-0000-0000-0000D0000000}"/>
    <cellStyle name="20% - Accent3 22" xfId="211" xr:uid="{00000000-0005-0000-0000-0000D1000000}"/>
    <cellStyle name="20% - Accent3 23" xfId="212" xr:uid="{00000000-0005-0000-0000-0000D2000000}"/>
    <cellStyle name="20% - Accent3 24" xfId="213" xr:uid="{00000000-0005-0000-0000-0000D3000000}"/>
    <cellStyle name="20% - Accent3 25" xfId="214" xr:uid="{00000000-0005-0000-0000-0000D4000000}"/>
    <cellStyle name="20% - Accent3 26" xfId="215" xr:uid="{00000000-0005-0000-0000-0000D5000000}"/>
    <cellStyle name="20% - Accent3 27" xfId="216" xr:uid="{00000000-0005-0000-0000-0000D6000000}"/>
    <cellStyle name="20% - Accent3 28" xfId="217" xr:uid="{00000000-0005-0000-0000-0000D7000000}"/>
    <cellStyle name="20% - Accent3 29" xfId="218" xr:uid="{00000000-0005-0000-0000-0000D8000000}"/>
    <cellStyle name="20% - Accent3 3" xfId="219" xr:uid="{00000000-0005-0000-0000-0000D9000000}"/>
    <cellStyle name="20% - Accent3 3 2" xfId="220" xr:uid="{00000000-0005-0000-0000-0000DA000000}"/>
    <cellStyle name="20% - Accent3 3 2 2" xfId="221" xr:uid="{00000000-0005-0000-0000-0000DB000000}"/>
    <cellStyle name="20% - Accent3 3 3" xfId="222" xr:uid="{00000000-0005-0000-0000-0000DC000000}"/>
    <cellStyle name="20% - Accent3 30" xfId="223" xr:uid="{00000000-0005-0000-0000-0000DD000000}"/>
    <cellStyle name="20% - Accent3 31" xfId="224" xr:uid="{00000000-0005-0000-0000-0000DE000000}"/>
    <cellStyle name="20% - Accent3 32" xfId="225" xr:uid="{00000000-0005-0000-0000-0000DF000000}"/>
    <cellStyle name="20% - Accent3 33" xfId="226" xr:uid="{00000000-0005-0000-0000-0000E0000000}"/>
    <cellStyle name="20% - Accent3 34" xfId="227" xr:uid="{00000000-0005-0000-0000-0000E1000000}"/>
    <cellStyle name="20% - Accent3 35" xfId="228" xr:uid="{00000000-0005-0000-0000-0000E2000000}"/>
    <cellStyle name="20% - Accent3 36" xfId="229" xr:uid="{00000000-0005-0000-0000-0000E3000000}"/>
    <cellStyle name="20% - Accent3 37" xfId="230" xr:uid="{00000000-0005-0000-0000-0000E4000000}"/>
    <cellStyle name="20% - Accent3 38" xfId="231" xr:uid="{00000000-0005-0000-0000-0000E5000000}"/>
    <cellStyle name="20% - Accent3 39" xfId="232" xr:uid="{00000000-0005-0000-0000-0000E6000000}"/>
    <cellStyle name="20% - Accent3 4" xfId="233" xr:uid="{00000000-0005-0000-0000-0000E7000000}"/>
    <cellStyle name="20% - Accent3 4 2" xfId="234" xr:uid="{00000000-0005-0000-0000-0000E8000000}"/>
    <cellStyle name="20% - Accent3 4 2 2" xfId="235" xr:uid="{00000000-0005-0000-0000-0000E9000000}"/>
    <cellStyle name="20% - Accent3 4 3" xfId="236" xr:uid="{00000000-0005-0000-0000-0000EA000000}"/>
    <cellStyle name="20% - Accent3 5" xfId="237" xr:uid="{00000000-0005-0000-0000-0000EB000000}"/>
    <cellStyle name="20% - Accent3 5 2" xfId="238" xr:uid="{00000000-0005-0000-0000-0000EC000000}"/>
    <cellStyle name="20% - Accent3 5 2 2" xfId="239" xr:uid="{00000000-0005-0000-0000-0000ED000000}"/>
    <cellStyle name="20% - Accent3 5 3" xfId="240" xr:uid="{00000000-0005-0000-0000-0000EE000000}"/>
    <cellStyle name="20% - Accent3 6" xfId="241" xr:uid="{00000000-0005-0000-0000-0000EF000000}"/>
    <cellStyle name="20% - Accent3 6 2" xfId="242" xr:uid="{00000000-0005-0000-0000-0000F0000000}"/>
    <cellStyle name="20% - Accent3 6 2 2" xfId="243" xr:uid="{00000000-0005-0000-0000-0000F1000000}"/>
    <cellStyle name="20% - Accent3 6 3" xfId="244" xr:uid="{00000000-0005-0000-0000-0000F2000000}"/>
    <cellStyle name="20% - Accent3 7" xfId="245" xr:uid="{00000000-0005-0000-0000-0000F3000000}"/>
    <cellStyle name="20% - Accent3 7 2" xfId="246" xr:uid="{00000000-0005-0000-0000-0000F4000000}"/>
    <cellStyle name="20% - Accent3 7 2 2" xfId="247" xr:uid="{00000000-0005-0000-0000-0000F5000000}"/>
    <cellStyle name="20% - Accent3 7 3" xfId="248" xr:uid="{00000000-0005-0000-0000-0000F6000000}"/>
    <cellStyle name="20% - Accent3 8" xfId="249" xr:uid="{00000000-0005-0000-0000-0000F7000000}"/>
    <cellStyle name="20% - Accent3 8 2" xfId="250" xr:uid="{00000000-0005-0000-0000-0000F8000000}"/>
    <cellStyle name="20% - Accent3 8 2 2" xfId="251" xr:uid="{00000000-0005-0000-0000-0000F9000000}"/>
    <cellStyle name="20% - Accent3 8 3" xfId="252" xr:uid="{00000000-0005-0000-0000-0000FA000000}"/>
    <cellStyle name="20% - Accent3 9" xfId="253" xr:uid="{00000000-0005-0000-0000-0000FB000000}"/>
    <cellStyle name="20% - Accent3 9 2" xfId="254" xr:uid="{00000000-0005-0000-0000-0000FC000000}"/>
    <cellStyle name="20% - Accent3 9 2 2" xfId="255" xr:uid="{00000000-0005-0000-0000-0000FD000000}"/>
    <cellStyle name="20% - Accent3 9 3" xfId="256" xr:uid="{00000000-0005-0000-0000-0000FE000000}"/>
    <cellStyle name="20% - Accent4 10" xfId="257" xr:uid="{00000000-0005-0000-0000-0000FF000000}"/>
    <cellStyle name="20% - Accent4 10 2" xfId="258" xr:uid="{00000000-0005-0000-0000-000000010000}"/>
    <cellStyle name="20% - Accent4 10 2 2" xfId="259" xr:uid="{00000000-0005-0000-0000-000001010000}"/>
    <cellStyle name="20% - Accent4 10 3" xfId="260" xr:uid="{00000000-0005-0000-0000-000002010000}"/>
    <cellStyle name="20% - Accent4 11" xfId="261" xr:uid="{00000000-0005-0000-0000-000003010000}"/>
    <cellStyle name="20% - Accent4 11 2" xfId="262" xr:uid="{00000000-0005-0000-0000-000004010000}"/>
    <cellStyle name="20% - Accent4 11 2 2" xfId="263" xr:uid="{00000000-0005-0000-0000-000005010000}"/>
    <cellStyle name="20% - Accent4 11 3" xfId="264" xr:uid="{00000000-0005-0000-0000-000006010000}"/>
    <cellStyle name="20% - Accent4 12" xfId="265" xr:uid="{00000000-0005-0000-0000-000007010000}"/>
    <cellStyle name="20% - Accent4 12 2" xfId="266" xr:uid="{00000000-0005-0000-0000-000008010000}"/>
    <cellStyle name="20% - Accent4 12 2 2" xfId="267" xr:uid="{00000000-0005-0000-0000-000009010000}"/>
    <cellStyle name="20% - Accent4 12 3" xfId="268" xr:uid="{00000000-0005-0000-0000-00000A010000}"/>
    <cellStyle name="20% - Accent4 13" xfId="269" xr:uid="{00000000-0005-0000-0000-00000B010000}"/>
    <cellStyle name="20% - Accent4 13 2" xfId="270" xr:uid="{00000000-0005-0000-0000-00000C010000}"/>
    <cellStyle name="20% - Accent4 13 2 2" xfId="271" xr:uid="{00000000-0005-0000-0000-00000D010000}"/>
    <cellStyle name="20% - Accent4 13 3" xfId="272" xr:uid="{00000000-0005-0000-0000-00000E010000}"/>
    <cellStyle name="20% - Accent4 14" xfId="273" xr:uid="{00000000-0005-0000-0000-00000F010000}"/>
    <cellStyle name="20% - Accent4 14 2" xfId="274" xr:uid="{00000000-0005-0000-0000-000010010000}"/>
    <cellStyle name="20% - Accent4 14 2 2" xfId="275" xr:uid="{00000000-0005-0000-0000-000011010000}"/>
    <cellStyle name="20% - Accent4 14 3" xfId="276" xr:uid="{00000000-0005-0000-0000-000012010000}"/>
    <cellStyle name="20% - Accent4 15" xfId="277" xr:uid="{00000000-0005-0000-0000-000013010000}"/>
    <cellStyle name="20% - Accent4 15 2" xfId="278" xr:uid="{00000000-0005-0000-0000-000014010000}"/>
    <cellStyle name="20% - Accent4 15 2 2" xfId="279" xr:uid="{00000000-0005-0000-0000-000015010000}"/>
    <cellStyle name="20% - Accent4 15 3" xfId="280" xr:uid="{00000000-0005-0000-0000-000016010000}"/>
    <cellStyle name="20% - Accent4 16" xfId="281" xr:uid="{00000000-0005-0000-0000-000017010000}"/>
    <cellStyle name="20% - Accent4 16 2" xfId="282" xr:uid="{00000000-0005-0000-0000-000018010000}"/>
    <cellStyle name="20% - Accent4 16 2 2" xfId="283" xr:uid="{00000000-0005-0000-0000-000019010000}"/>
    <cellStyle name="20% - Accent4 16 3" xfId="284" xr:uid="{00000000-0005-0000-0000-00001A010000}"/>
    <cellStyle name="20% - Accent4 17" xfId="285" xr:uid="{00000000-0005-0000-0000-00001B010000}"/>
    <cellStyle name="20% - Accent4 17 2" xfId="286" xr:uid="{00000000-0005-0000-0000-00001C010000}"/>
    <cellStyle name="20% - Accent4 18" xfId="287" xr:uid="{00000000-0005-0000-0000-00001D010000}"/>
    <cellStyle name="20% - Accent4 18 2" xfId="288" xr:uid="{00000000-0005-0000-0000-00001E010000}"/>
    <cellStyle name="20% - Accent4 19" xfId="289" xr:uid="{00000000-0005-0000-0000-00001F010000}"/>
    <cellStyle name="20% - Accent4 2" xfId="290" xr:uid="{00000000-0005-0000-0000-000020010000}"/>
    <cellStyle name="20% - Accent4 2 2" xfId="291" xr:uid="{00000000-0005-0000-0000-000021010000}"/>
    <cellStyle name="20% - Accent4 2 2 2" xfId="292" xr:uid="{00000000-0005-0000-0000-000022010000}"/>
    <cellStyle name="20% - Accent4 2 3" xfId="293" xr:uid="{00000000-0005-0000-0000-000023010000}"/>
    <cellStyle name="20% - Accent4 20" xfId="294" xr:uid="{00000000-0005-0000-0000-000024010000}"/>
    <cellStyle name="20% - Accent4 21" xfId="295" xr:uid="{00000000-0005-0000-0000-000025010000}"/>
    <cellStyle name="20% - Accent4 22" xfId="296" xr:uid="{00000000-0005-0000-0000-000026010000}"/>
    <cellStyle name="20% - Accent4 23" xfId="297" xr:uid="{00000000-0005-0000-0000-000027010000}"/>
    <cellStyle name="20% - Accent4 24" xfId="298" xr:uid="{00000000-0005-0000-0000-000028010000}"/>
    <cellStyle name="20% - Accent4 25" xfId="299" xr:uid="{00000000-0005-0000-0000-000029010000}"/>
    <cellStyle name="20% - Accent4 26" xfId="300" xr:uid="{00000000-0005-0000-0000-00002A010000}"/>
    <cellStyle name="20% - Accent4 27" xfId="301" xr:uid="{00000000-0005-0000-0000-00002B010000}"/>
    <cellStyle name="20% - Accent4 28" xfId="302" xr:uid="{00000000-0005-0000-0000-00002C010000}"/>
    <cellStyle name="20% - Accent4 29" xfId="303" xr:uid="{00000000-0005-0000-0000-00002D010000}"/>
    <cellStyle name="20% - Accent4 3" xfId="304" xr:uid="{00000000-0005-0000-0000-00002E010000}"/>
    <cellStyle name="20% - Accent4 3 2" xfId="305" xr:uid="{00000000-0005-0000-0000-00002F010000}"/>
    <cellStyle name="20% - Accent4 3 2 2" xfId="306" xr:uid="{00000000-0005-0000-0000-000030010000}"/>
    <cellStyle name="20% - Accent4 3 3" xfId="307" xr:uid="{00000000-0005-0000-0000-000031010000}"/>
    <cellStyle name="20% - Accent4 30" xfId="308" xr:uid="{00000000-0005-0000-0000-000032010000}"/>
    <cellStyle name="20% - Accent4 31" xfId="309" xr:uid="{00000000-0005-0000-0000-000033010000}"/>
    <cellStyle name="20% - Accent4 32" xfId="310" xr:uid="{00000000-0005-0000-0000-000034010000}"/>
    <cellStyle name="20% - Accent4 33" xfId="311" xr:uid="{00000000-0005-0000-0000-000035010000}"/>
    <cellStyle name="20% - Accent4 34" xfId="312" xr:uid="{00000000-0005-0000-0000-000036010000}"/>
    <cellStyle name="20% - Accent4 35" xfId="313" xr:uid="{00000000-0005-0000-0000-000037010000}"/>
    <cellStyle name="20% - Accent4 36" xfId="314" xr:uid="{00000000-0005-0000-0000-000038010000}"/>
    <cellStyle name="20% - Accent4 37" xfId="315" xr:uid="{00000000-0005-0000-0000-000039010000}"/>
    <cellStyle name="20% - Accent4 38" xfId="316" xr:uid="{00000000-0005-0000-0000-00003A010000}"/>
    <cellStyle name="20% - Accent4 39" xfId="317" xr:uid="{00000000-0005-0000-0000-00003B010000}"/>
    <cellStyle name="20% - Accent4 4" xfId="318" xr:uid="{00000000-0005-0000-0000-00003C010000}"/>
    <cellStyle name="20% - Accent4 4 2" xfId="319" xr:uid="{00000000-0005-0000-0000-00003D010000}"/>
    <cellStyle name="20% - Accent4 4 2 2" xfId="320" xr:uid="{00000000-0005-0000-0000-00003E010000}"/>
    <cellStyle name="20% - Accent4 4 3" xfId="321" xr:uid="{00000000-0005-0000-0000-00003F010000}"/>
    <cellStyle name="20% - Accent4 5" xfId="322" xr:uid="{00000000-0005-0000-0000-000040010000}"/>
    <cellStyle name="20% - Accent4 5 2" xfId="323" xr:uid="{00000000-0005-0000-0000-000041010000}"/>
    <cellStyle name="20% - Accent4 5 2 2" xfId="324" xr:uid="{00000000-0005-0000-0000-000042010000}"/>
    <cellStyle name="20% - Accent4 5 3" xfId="325" xr:uid="{00000000-0005-0000-0000-000043010000}"/>
    <cellStyle name="20% - Accent4 6" xfId="326" xr:uid="{00000000-0005-0000-0000-000044010000}"/>
    <cellStyle name="20% - Accent4 6 2" xfId="327" xr:uid="{00000000-0005-0000-0000-000045010000}"/>
    <cellStyle name="20% - Accent4 6 2 2" xfId="328" xr:uid="{00000000-0005-0000-0000-000046010000}"/>
    <cellStyle name="20% - Accent4 6 3" xfId="329" xr:uid="{00000000-0005-0000-0000-000047010000}"/>
    <cellStyle name="20% - Accent4 7" xfId="330" xr:uid="{00000000-0005-0000-0000-000048010000}"/>
    <cellStyle name="20% - Accent4 7 2" xfId="331" xr:uid="{00000000-0005-0000-0000-000049010000}"/>
    <cellStyle name="20% - Accent4 7 2 2" xfId="332" xr:uid="{00000000-0005-0000-0000-00004A010000}"/>
    <cellStyle name="20% - Accent4 7 3" xfId="333" xr:uid="{00000000-0005-0000-0000-00004B010000}"/>
    <cellStyle name="20% - Accent4 8" xfId="334" xr:uid="{00000000-0005-0000-0000-00004C010000}"/>
    <cellStyle name="20% - Accent4 8 2" xfId="335" xr:uid="{00000000-0005-0000-0000-00004D010000}"/>
    <cellStyle name="20% - Accent4 8 2 2" xfId="336" xr:uid="{00000000-0005-0000-0000-00004E010000}"/>
    <cellStyle name="20% - Accent4 8 3" xfId="337" xr:uid="{00000000-0005-0000-0000-00004F010000}"/>
    <cellStyle name="20% - Accent4 9" xfId="338" xr:uid="{00000000-0005-0000-0000-000050010000}"/>
    <cellStyle name="20% - Accent4 9 2" xfId="339" xr:uid="{00000000-0005-0000-0000-000051010000}"/>
    <cellStyle name="20% - Accent4 9 2 2" xfId="340" xr:uid="{00000000-0005-0000-0000-000052010000}"/>
    <cellStyle name="20% - Accent4 9 3" xfId="341" xr:uid="{00000000-0005-0000-0000-000053010000}"/>
    <cellStyle name="20% - Accent5 10" xfId="342" xr:uid="{00000000-0005-0000-0000-000054010000}"/>
    <cellStyle name="20% - Accent5 10 2" xfId="343" xr:uid="{00000000-0005-0000-0000-000055010000}"/>
    <cellStyle name="20% - Accent5 10 2 2" xfId="344" xr:uid="{00000000-0005-0000-0000-000056010000}"/>
    <cellStyle name="20% - Accent5 10 3" xfId="345" xr:uid="{00000000-0005-0000-0000-000057010000}"/>
    <cellStyle name="20% - Accent5 11" xfId="346" xr:uid="{00000000-0005-0000-0000-000058010000}"/>
    <cellStyle name="20% - Accent5 11 2" xfId="347" xr:uid="{00000000-0005-0000-0000-000059010000}"/>
    <cellStyle name="20% - Accent5 11 2 2" xfId="348" xr:uid="{00000000-0005-0000-0000-00005A010000}"/>
    <cellStyle name="20% - Accent5 11 3" xfId="349" xr:uid="{00000000-0005-0000-0000-00005B010000}"/>
    <cellStyle name="20% - Accent5 12" xfId="350" xr:uid="{00000000-0005-0000-0000-00005C010000}"/>
    <cellStyle name="20% - Accent5 12 2" xfId="351" xr:uid="{00000000-0005-0000-0000-00005D010000}"/>
    <cellStyle name="20% - Accent5 12 2 2" xfId="352" xr:uid="{00000000-0005-0000-0000-00005E010000}"/>
    <cellStyle name="20% - Accent5 12 3" xfId="353" xr:uid="{00000000-0005-0000-0000-00005F010000}"/>
    <cellStyle name="20% - Accent5 13" xfId="354" xr:uid="{00000000-0005-0000-0000-000060010000}"/>
    <cellStyle name="20% - Accent5 13 2" xfId="355" xr:uid="{00000000-0005-0000-0000-000061010000}"/>
    <cellStyle name="20% - Accent5 13 2 2" xfId="356" xr:uid="{00000000-0005-0000-0000-000062010000}"/>
    <cellStyle name="20% - Accent5 13 3" xfId="357" xr:uid="{00000000-0005-0000-0000-000063010000}"/>
    <cellStyle name="20% - Accent5 14" xfId="358" xr:uid="{00000000-0005-0000-0000-000064010000}"/>
    <cellStyle name="20% - Accent5 14 2" xfId="359" xr:uid="{00000000-0005-0000-0000-000065010000}"/>
    <cellStyle name="20% - Accent5 14 2 2" xfId="360" xr:uid="{00000000-0005-0000-0000-000066010000}"/>
    <cellStyle name="20% - Accent5 14 3" xfId="361" xr:uid="{00000000-0005-0000-0000-000067010000}"/>
    <cellStyle name="20% - Accent5 15" xfId="362" xr:uid="{00000000-0005-0000-0000-000068010000}"/>
    <cellStyle name="20% - Accent5 15 2" xfId="363" xr:uid="{00000000-0005-0000-0000-000069010000}"/>
    <cellStyle name="20% - Accent5 15 2 2" xfId="364" xr:uid="{00000000-0005-0000-0000-00006A010000}"/>
    <cellStyle name="20% - Accent5 15 3" xfId="365" xr:uid="{00000000-0005-0000-0000-00006B010000}"/>
    <cellStyle name="20% - Accent5 16" xfId="366" xr:uid="{00000000-0005-0000-0000-00006C010000}"/>
    <cellStyle name="20% - Accent5 16 2" xfId="367" xr:uid="{00000000-0005-0000-0000-00006D010000}"/>
    <cellStyle name="20% - Accent5 16 2 2" xfId="368" xr:uid="{00000000-0005-0000-0000-00006E010000}"/>
    <cellStyle name="20% - Accent5 16 3" xfId="369" xr:uid="{00000000-0005-0000-0000-00006F010000}"/>
    <cellStyle name="20% - Accent5 17" xfId="370" xr:uid="{00000000-0005-0000-0000-000070010000}"/>
    <cellStyle name="20% - Accent5 17 2" xfId="371" xr:uid="{00000000-0005-0000-0000-000071010000}"/>
    <cellStyle name="20% - Accent5 18" xfId="372" xr:uid="{00000000-0005-0000-0000-000072010000}"/>
    <cellStyle name="20% - Accent5 18 2" xfId="373" xr:uid="{00000000-0005-0000-0000-000073010000}"/>
    <cellStyle name="20% - Accent5 19" xfId="374" xr:uid="{00000000-0005-0000-0000-000074010000}"/>
    <cellStyle name="20% - Accent5 2" xfId="375" xr:uid="{00000000-0005-0000-0000-000075010000}"/>
    <cellStyle name="20% - Accent5 2 2" xfId="376" xr:uid="{00000000-0005-0000-0000-000076010000}"/>
    <cellStyle name="20% - Accent5 2 2 2" xfId="377" xr:uid="{00000000-0005-0000-0000-000077010000}"/>
    <cellStyle name="20% - Accent5 2 3" xfId="378" xr:uid="{00000000-0005-0000-0000-000078010000}"/>
    <cellStyle name="20% - Accent5 20" xfId="379" xr:uid="{00000000-0005-0000-0000-000079010000}"/>
    <cellStyle name="20% - Accent5 21" xfId="380" xr:uid="{00000000-0005-0000-0000-00007A010000}"/>
    <cellStyle name="20% - Accent5 22" xfId="381" xr:uid="{00000000-0005-0000-0000-00007B010000}"/>
    <cellStyle name="20% - Accent5 23" xfId="382" xr:uid="{00000000-0005-0000-0000-00007C010000}"/>
    <cellStyle name="20% - Accent5 24" xfId="383" xr:uid="{00000000-0005-0000-0000-00007D010000}"/>
    <cellStyle name="20% - Accent5 25" xfId="384" xr:uid="{00000000-0005-0000-0000-00007E010000}"/>
    <cellStyle name="20% - Accent5 26" xfId="385" xr:uid="{00000000-0005-0000-0000-00007F010000}"/>
    <cellStyle name="20% - Accent5 27" xfId="386" xr:uid="{00000000-0005-0000-0000-000080010000}"/>
    <cellStyle name="20% - Accent5 28" xfId="387" xr:uid="{00000000-0005-0000-0000-000081010000}"/>
    <cellStyle name="20% - Accent5 29" xfId="388" xr:uid="{00000000-0005-0000-0000-000082010000}"/>
    <cellStyle name="20% - Accent5 3" xfId="389" xr:uid="{00000000-0005-0000-0000-000083010000}"/>
    <cellStyle name="20% - Accent5 3 2" xfId="390" xr:uid="{00000000-0005-0000-0000-000084010000}"/>
    <cellStyle name="20% - Accent5 3 2 2" xfId="391" xr:uid="{00000000-0005-0000-0000-000085010000}"/>
    <cellStyle name="20% - Accent5 3 3" xfId="392" xr:uid="{00000000-0005-0000-0000-000086010000}"/>
    <cellStyle name="20% - Accent5 30" xfId="393" xr:uid="{00000000-0005-0000-0000-000087010000}"/>
    <cellStyle name="20% - Accent5 31" xfId="394" xr:uid="{00000000-0005-0000-0000-000088010000}"/>
    <cellStyle name="20% - Accent5 32" xfId="395" xr:uid="{00000000-0005-0000-0000-000089010000}"/>
    <cellStyle name="20% - Accent5 33" xfId="396" xr:uid="{00000000-0005-0000-0000-00008A010000}"/>
    <cellStyle name="20% - Accent5 34" xfId="397" xr:uid="{00000000-0005-0000-0000-00008B010000}"/>
    <cellStyle name="20% - Accent5 35" xfId="398" xr:uid="{00000000-0005-0000-0000-00008C010000}"/>
    <cellStyle name="20% - Accent5 36" xfId="399" xr:uid="{00000000-0005-0000-0000-00008D010000}"/>
    <cellStyle name="20% - Accent5 37" xfId="400" xr:uid="{00000000-0005-0000-0000-00008E010000}"/>
    <cellStyle name="20% - Accent5 38" xfId="401" xr:uid="{00000000-0005-0000-0000-00008F010000}"/>
    <cellStyle name="20% - Accent5 39" xfId="402" xr:uid="{00000000-0005-0000-0000-000090010000}"/>
    <cellStyle name="20% - Accent5 4" xfId="403" xr:uid="{00000000-0005-0000-0000-000091010000}"/>
    <cellStyle name="20% - Accent5 4 2" xfId="404" xr:uid="{00000000-0005-0000-0000-000092010000}"/>
    <cellStyle name="20% - Accent5 4 2 2" xfId="405" xr:uid="{00000000-0005-0000-0000-000093010000}"/>
    <cellStyle name="20% - Accent5 4 3" xfId="406" xr:uid="{00000000-0005-0000-0000-000094010000}"/>
    <cellStyle name="20% - Accent5 5" xfId="407" xr:uid="{00000000-0005-0000-0000-000095010000}"/>
    <cellStyle name="20% - Accent5 5 2" xfId="408" xr:uid="{00000000-0005-0000-0000-000096010000}"/>
    <cellStyle name="20% - Accent5 5 2 2" xfId="409" xr:uid="{00000000-0005-0000-0000-000097010000}"/>
    <cellStyle name="20% - Accent5 5 3" xfId="410" xr:uid="{00000000-0005-0000-0000-000098010000}"/>
    <cellStyle name="20% - Accent5 6" xfId="411" xr:uid="{00000000-0005-0000-0000-000099010000}"/>
    <cellStyle name="20% - Accent5 6 2" xfId="412" xr:uid="{00000000-0005-0000-0000-00009A010000}"/>
    <cellStyle name="20% - Accent5 6 2 2" xfId="413" xr:uid="{00000000-0005-0000-0000-00009B010000}"/>
    <cellStyle name="20% - Accent5 6 3" xfId="414" xr:uid="{00000000-0005-0000-0000-00009C010000}"/>
    <cellStyle name="20% - Accent5 7" xfId="415" xr:uid="{00000000-0005-0000-0000-00009D010000}"/>
    <cellStyle name="20% - Accent5 7 2" xfId="416" xr:uid="{00000000-0005-0000-0000-00009E010000}"/>
    <cellStyle name="20% - Accent5 7 2 2" xfId="417" xr:uid="{00000000-0005-0000-0000-00009F010000}"/>
    <cellStyle name="20% - Accent5 7 3" xfId="418" xr:uid="{00000000-0005-0000-0000-0000A0010000}"/>
    <cellStyle name="20% - Accent5 8" xfId="419" xr:uid="{00000000-0005-0000-0000-0000A1010000}"/>
    <cellStyle name="20% - Accent5 8 2" xfId="420" xr:uid="{00000000-0005-0000-0000-0000A2010000}"/>
    <cellStyle name="20% - Accent5 8 2 2" xfId="421" xr:uid="{00000000-0005-0000-0000-0000A3010000}"/>
    <cellStyle name="20% - Accent5 8 3" xfId="422" xr:uid="{00000000-0005-0000-0000-0000A4010000}"/>
    <cellStyle name="20% - Accent5 9" xfId="423" xr:uid="{00000000-0005-0000-0000-0000A5010000}"/>
    <cellStyle name="20% - Accent5 9 2" xfId="424" xr:uid="{00000000-0005-0000-0000-0000A6010000}"/>
    <cellStyle name="20% - Accent5 9 2 2" xfId="425" xr:uid="{00000000-0005-0000-0000-0000A7010000}"/>
    <cellStyle name="20% - Accent5 9 3" xfId="426" xr:uid="{00000000-0005-0000-0000-0000A8010000}"/>
    <cellStyle name="20% - Accent6 10" xfId="427" xr:uid="{00000000-0005-0000-0000-0000A9010000}"/>
    <cellStyle name="20% - Accent6 10 2" xfId="428" xr:uid="{00000000-0005-0000-0000-0000AA010000}"/>
    <cellStyle name="20% - Accent6 10 2 2" xfId="429" xr:uid="{00000000-0005-0000-0000-0000AB010000}"/>
    <cellStyle name="20% - Accent6 10 3" xfId="430" xr:uid="{00000000-0005-0000-0000-0000AC010000}"/>
    <cellStyle name="20% - Accent6 11" xfId="431" xr:uid="{00000000-0005-0000-0000-0000AD010000}"/>
    <cellStyle name="20% - Accent6 11 2" xfId="432" xr:uid="{00000000-0005-0000-0000-0000AE010000}"/>
    <cellStyle name="20% - Accent6 11 2 2" xfId="433" xr:uid="{00000000-0005-0000-0000-0000AF010000}"/>
    <cellStyle name="20% - Accent6 11 3" xfId="434" xr:uid="{00000000-0005-0000-0000-0000B0010000}"/>
    <cellStyle name="20% - Accent6 12" xfId="435" xr:uid="{00000000-0005-0000-0000-0000B1010000}"/>
    <cellStyle name="20% - Accent6 12 2" xfId="436" xr:uid="{00000000-0005-0000-0000-0000B2010000}"/>
    <cellStyle name="20% - Accent6 12 2 2" xfId="437" xr:uid="{00000000-0005-0000-0000-0000B3010000}"/>
    <cellStyle name="20% - Accent6 12 3" xfId="438" xr:uid="{00000000-0005-0000-0000-0000B4010000}"/>
    <cellStyle name="20% - Accent6 13" xfId="439" xr:uid="{00000000-0005-0000-0000-0000B5010000}"/>
    <cellStyle name="20% - Accent6 13 2" xfId="440" xr:uid="{00000000-0005-0000-0000-0000B6010000}"/>
    <cellStyle name="20% - Accent6 13 2 2" xfId="441" xr:uid="{00000000-0005-0000-0000-0000B7010000}"/>
    <cellStyle name="20% - Accent6 13 3" xfId="442" xr:uid="{00000000-0005-0000-0000-0000B8010000}"/>
    <cellStyle name="20% - Accent6 14" xfId="443" xr:uid="{00000000-0005-0000-0000-0000B9010000}"/>
    <cellStyle name="20% - Accent6 14 2" xfId="444" xr:uid="{00000000-0005-0000-0000-0000BA010000}"/>
    <cellStyle name="20% - Accent6 14 2 2" xfId="445" xr:uid="{00000000-0005-0000-0000-0000BB010000}"/>
    <cellStyle name="20% - Accent6 14 3" xfId="446" xr:uid="{00000000-0005-0000-0000-0000BC010000}"/>
    <cellStyle name="20% - Accent6 15" xfId="447" xr:uid="{00000000-0005-0000-0000-0000BD010000}"/>
    <cellStyle name="20% - Accent6 15 2" xfId="448" xr:uid="{00000000-0005-0000-0000-0000BE010000}"/>
    <cellStyle name="20% - Accent6 15 2 2" xfId="449" xr:uid="{00000000-0005-0000-0000-0000BF010000}"/>
    <cellStyle name="20% - Accent6 15 3" xfId="450" xr:uid="{00000000-0005-0000-0000-0000C0010000}"/>
    <cellStyle name="20% - Accent6 16" xfId="451" xr:uid="{00000000-0005-0000-0000-0000C1010000}"/>
    <cellStyle name="20% - Accent6 16 2" xfId="452" xr:uid="{00000000-0005-0000-0000-0000C2010000}"/>
    <cellStyle name="20% - Accent6 16 2 2" xfId="453" xr:uid="{00000000-0005-0000-0000-0000C3010000}"/>
    <cellStyle name="20% - Accent6 16 3" xfId="454" xr:uid="{00000000-0005-0000-0000-0000C4010000}"/>
    <cellStyle name="20% - Accent6 17" xfId="455" xr:uid="{00000000-0005-0000-0000-0000C5010000}"/>
    <cellStyle name="20% - Accent6 17 2" xfId="456" xr:uid="{00000000-0005-0000-0000-0000C6010000}"/>
    <cellStyle name="20% - Accent6 18" xfId="457" xr:uid="{00000000-0005-0000-0000-0000C7010000}"/>
    <cellStyle name="20% - Accent6 18 2" xfId="458" xr:uid="{00000000-0005-0000-0000-0000C8010000}"/>
    <cellStyle name="20% - Accent6 19" xfId="459" xr:uid="{00000000-0005-0000-0000-0000C9010000}"/>
    <cellStyle name="20% - Accent6 2" xfId="460" xr:uid="{00000000-0005-0000-0000-0000CA010000}"/>
    <cellStyle name="20% - Accent6 2 2" xfId="461" xr:uid="{00000000-0005-0000-0000-0000CB010000}"/>
    <cellStyle name="20% - Accent6 2 2 2" xfId="462" xr:uid="{00000000-0005-0000-0000-0000CC010000}"/>
    <cellStyle name="20% - Accent6 2 3" xfId="463" xr:uid="{00000000-0005-0000-0000-0000CD010000}"/>
    <cellStyle name="20% - Accent6 20" xfId="464" xr:uid="{00000000-0005-0000-0000-0000CE010000}"/>
    <cellStyle name="20% - Accent6 21" xfId="465" xr:uid="{00000000-0005-0000-0000-0000CF010000}"/>
    <cellStyle name="20% - Accent6 22" xfId="466" xr:uid="{00000000-0005-0000-0000-0000D0010000}"/>
    <cellStyle name="20% - Accent6 23" xfId="467" xr:uid="{00000000-0005-0000-0000-0000D1010000}"/>
    <cellStyle name="20% - Accent6 24" xfId="468" xr:uid="{00000000-0005-0000-0000-0000D2010000}"/>
    <cellStyle name="20% - Accent6 25" xfId="469" xr:uid="{00000000-0005-0000-0000-0000D3010000}"/>
    <cellStyle name="20% - Accent6 26" xfId="470" xr:uid="{00000000-0005-0000-0000-0000D4010000}"/>
    <cellStyle name="20% - Accent6 27" xfId="471" xr:uid="{00000000-0005-0000-0000-0000D5010000}"/>
    <cellStyle name="20% - Accent6 28" xfId="472" xr:uid="{00000000-0005-0000-0000-0000D6010000}"/>
    <cellStyle name="20% - Accent6 29" xfId="473" xr:uid="{00000000-0005-0000-0000-0000D7010000}"/>
    <cellStyle name="20% - Accent6 3" xfId="474" xr:uid="{00000000-0005-0000-0000-0000D8010000}"/>
    <cellStyle name="20% - Accent6 3 2" xfId="475" xr:uid="{00000000-0005-0000-0000-0000D9010000}"/>
    <cellStyle name="20% - Accent6 3 2 2" xfId="476" xr:uid="{00000000-0005-0000-0000-0000DA010000}"/>
    <cellStyle name="20% - Accent6 3 3" xfId="477" xr:uid="{00000000-0005-0000-0000-0000DB010000}"/>
    <cellStyle name="20% - Accent6 30" xfId="478" xr:uid="{00000000-0005-0000-0000-0000DC010000}"/>
    <cellStyle name="20% - Accent6 31" xfId="479" xr:uid="{00000000-0005-0000-0000-0000DD010000}"/>
    <cellStyle name="20% - Accent6 32" xfId="480" xr:uid="{00000000-0005-0000-0000-0000DE010000}"/>
    <cellStyle name="20% - Accent6 33" xfId="481" xr:uid="{00000000-0005-0000-0000-0000DF010000}"/>
    <cellStyle name="20% - Accent6 34" xfId="482" xr:uid="{00000000-0005-0000-0000-0000E0010000}"/>
    <cellStyle name="20% - Accent6 35" xfId="483" xr:uid="{00000000-0005-0000-0000-0000E1010000}"/>
    <cellStyle name="20% - Accent6 36" xfId="484" xr:uid="{00000000-0005-0000-0000-0000E2010000}"/>
    <cellStyle name="20% - Accent6 37" xfId="485" xr:uid="{00000000-0005-0000-0000-0000E3010000}"/>
    <cellStyle name="20% - Accent6 38" xfId="486" xr:uid="{00000000-0005-0000-0000-0000E4010000}"/>
    <cellStyle name="20% - Accent6 39" xfId="487" xr:uid="{00000000-0005-0000-0000-0000E5010000}"/>
    <cellStyle name="20% - Accent6 4" xfId="488" xr:uid="{00000000-0005-0000-0000-0000E6010000}"/>
    <cellStyle name="20% - Accent6 4 2" xfId="489" xr:uid="{00000000-0005-0000-0000-0000E7010000}"/>
    <cellStyle name="20% - Accent6 4 2 2" xfId="490" xr:uid="{00000000-0005-0000-0000-0000E8010000}"/>
    <cellStyle name="20% - Accent6 4 3" xfId="491" xr:uid="{00000000-0005-0000-0000-0000E9010000}"/>
    <cellStyle name="20% - Accent6 5" xfId="492" xr:uid="{00000000-0005-0000-0000-0000EA010000}"/>
    <cellStyle name="20% - Accent6 5 2" xfId="493" xr:uid="{00000000-0005-0000-0000-0000EB010000}"/>
    <cellStyle name="20% - Accent6 5 2 2" xfId="494" xr:uid="{00000000-0005-0000-0000-0000EC010000}"/>
    <cellStyle name="20% - Accent6 5 3" xfId="495" xr:uid="{00000000-0005-0000-0000-0000ED010000}"/>
    <cellStyle name="20% - Accent6 6" xfId="496" xr:uid="{00000000-0005-0000-0000-0000EE010000}"/>
    <cellStyle name="20% - Accent6 6 2" xfId="497" xr:uid="{00000000-0005-0000-0000-0000EF010000}"/>
    <cellStyle name="20% - Accent6 6 2 2" xfId="498" xr:uid="{00000000-0005-0000-0000-0000F0010000}"/>
    <cellStyle name="20% - Accent6 6 3" xfId="499" xr:uid="{00000000-0005-0000-0000-0000F1010000}"/>
    <cellStyle name="20% - Accent6 7" xfId="500" xr:uid="{00000000-0005-0000-0000-0000F2010000}"/>
    <cellStyle name="20% - Accent6 7 2" xfId="501" xr:uid="{00000000-0005-0000-0000-0000F3010000}"/>
    <cellStyle name="20% - Accent6 7 2 2" xfId="502" xr:uid="{00000000-0005-0000-0000-0000F4010000}"/>
    <cellStyle name="20% - Accent6 7 3" xfId="503" xr:uid="{00000000-0005-0000-0000-0000F5010000}"/>
    <cellStyle name="20% - Accent6 8" xfId="504" xr:uid="{00000000-0005-0000-0000-0000F6010000}"/>
    <cellStyle name="20% - Accent6 8 2" xfId="505" xr:uid="{00000000-0005-0000-0000-0000F7010000}"/>
    <cellStyle name="20% - Accent6 8 2 2" xfId="506" xr:uid="{00000000-0005-0000-0000-0000F8010000}"/>
    <cellStyle name="20% - Accent6 8 3" xfId="507" xr:uid="{00000000-0005-0000-0000-0000F9010000}"/>
    <cellStyle name="20% - Accent6 9" xfId="508" xr:uid="{00000000-0005-0000-0000-0000FA010000}"/>
    <cellStyle name="20% - Accent6 9 2" xfId="509" xr:uid="{00000000-0005-0000-0000-0000FB010000}"/>
    <cellStyle name="20% - Accent6 9 2 2" xfId="510" xr:uid="{00000000-0005-0000-0000-0000FC010000}"/>
    <cellStyle name="20% - Accent6 9 3" xfId="511" xr:uid="{00000000-0005-0000-0000-0000FD010000}"/>
    <cellStyle name="40% - Accent1 10" xfId="512" xr:uid="{00000000-0005-0000-0000-0000FE010000}"/>
    <cellStyle name="40% - Accent1 10 2" xfId="513" xr:uid="{00000000-0005-0000-0000-0000FF010000}"/>
    <cellStyle name="40% - Accent1 10 2 2" xfId="514" xr:uid="{00000000-0005-0000-0000-000000020000}"/>
    <cellStyle name="40% - Accent1 10 3" xfId="515" xr:uid="{00000000-0005-0000-0000-000001020000}"/>
    <cellStyle name="40% - Accent1 11" xfId="516" xr:uid="{00000000-0005-0000-0000-000002020000}"/>
    <cellStyle name="40% - Accent1 11 2" xfId="517" xr:uid="{00000000-0005-0000-0000-000003020000}"/>
    <cellStyle name="40% - Accent1 11 2 2" xfId="518" xr:uid="{00000000-0005-0000-0000-000004020000}"/>
    <cellStyle name="40% - Accent1 11 3" xfId="519" xr:uid="{00000000-0005-0000-0000-000005020000}"/>
    <cellStyle name="40% - Accent1 12" xfId="520" xr:uid="{00000000-0005-0000-0000-000006020000}"/>
    <cellStyle name="40% - Accent1 12 2" xfId="521" xr:uid="{00000000-0005-0000-0000-000007020000}"/>
    <cellStyle name="40% - Accent1 12 2 2" xfId="522" xr:uid="{00000000-0005-0000-0000-000008020000}"/>
    <cellStyle name="40% - Accent1 12 3" xfId="523" xr:uid="{00000000-0005-0000-0000-000009020000}"/>
    <cellStyle name="40% - Accent1 13" xfId="524" xr:uid="{00000000-0005-0000-0000-00000A020000}"/>
    <cellStyle name="40% - Accent1 13 2" xfId="525" xr:uid="{00000000-0005-0000-0000-00000B020000}"/>
    <cellStyle name="40% - Accent1 13 2 2" xfId="526" xr:uid="{00000000-0005-0000-0000-00000C020000}"/>
    <cellStyle name="40% - Accent1 13 3" xfId="527" xr:uid="{00000000-0005-0000-0000-00000D020000}"/>
    <cellStyle name="40% - Accent1 14" xfId="528" xr:uid="{00000000-0005-0000-0000-00000E020000}"/>
    <cellStyle name="40% - Accent1 14 2" xfId="529" xr:uid="{00000000-0005-0000-0000-00000F020000}"/>
    <cellStyle name="40% - Accent1 14 2 2" xfId="530" xr:uid="{00000000-0005-0000-0000-000010020000}"/>
    <cellStyle name="40% - Accent1 14 3" xfId="531" xr:uid="{00000000-0005-0000-0000-000011020000}"/>
    <cellStyle name="40% - Accent1 15" xfId="532" xr:uid="{00000000-0005-0000-0000-000012020000}"/>
    <cellStyle name="40% - Accent1 15 2" xfId="533" xr:uid="{00000000-0005-0000-0000-000013020000}"/>
    <cellStyle name="40% - Accent1 15 2 2" xfId="534" xr:uid="{00000000-0005-0000-0000-000014020000}"/>
    <cellStyle name="40% - Accent1 15 3" xfId="535" xr:uid="{00000000-0005-0000-0000-000015020000}"/>
    <cellStyle name="40% - Accent1 16" xfId="536" xr:uid="{00000000-0005-0000-0000-000016020000}"/>
    <cellStyle name="40% - Accent1 16 2" xfId="537" xr:uid="{00000000-0005-0000-0000-000017020000}"/>
    <cellStyle name="40% - Accent1 16 2 2" xfId="538" xr:uid="{00000000-0005-0000-0000-000018020000}"/>
    <cellStyle name="40% - Accent1 16 3" xfId="539" xr:uid="{00000000-0005-0000-0000-000019020000}"/>
    <cellStyle name="40% - Accent1 17" xfId="540" xr:uid="{00000000-0005-0000-0000-00001A020000}"/>
    <cellStyle name="40% - Accent1 17 2" xfId="541" xr:uid="{00000000-0005-0000-0000-00001B020000}"/>
    <cellStyle name="40% - Accent1 18" xfId="542" xr:uid="{00000000-0005-0000-0000-00001C020000}"/>
    <cellStyle name="40% - Accent1 18 2" xfId="543" xr:uid="{00000000-0005-0000-0000-00001D020000}"/>
    <cellStyle name="40% - Accent1 19" xfId="544" xr:uid="{00000000-0005-0000-0000-00001E020000}"/>
    <cellStyle name="40% - Accent1 2" xfId="545" xr:uid="{00000000-0005-0000-0000-00001F020000}"/>
    <cellStyle name="40% - Accent1 2 2" xfId="546" xr:uid="{00000000-0005-0000-0000-000020020000}"/>
    <cellStyle name="40% - Accent1 2 2 2" xfId="547" xr:uid="{00000000-0005-0000-0000-000021020000}"/>
    <cellStyle name="40% - Accent1 2 3" xfId="548" xr:uid="{00000000-0005-0000-0000-000022020000}"/>
    <cellStyle name="40% - Accent1 20" xfId="549" xr:uid="{00000000-0005-0000-0000-000023020000}"/>
    <cellStyle name="40% - Accent1 21" xfId="550" xr:uid="{00000000-0005-0000-0000-000024020000}"/>
    <cellStyle name="40% - Accent1 22" xfId="551" xr:uid="{00000000-0005-0000-0000-000025020000}"/>
    <cellStyle name="40% - Accent1 23" xfId="552" xr:uid="{00000000-0005-0000-0000-000026020000}"/>
    <cellStyle name="40% - Accent1 24" xfId="553" xr:uid="{00000000-0005-0000-0000-000027020000}"/>
    <cellStyle name="40% - Accent1 25" xfId="554" xr:uid="{00000000-0005-0000-0000-000028020000}"/>
    <cellStyle name="40% - Accent1 26" xfId="555" xr:uid="{00000000-0005-0000-0000-000029020000}"/>
    <cellStyle name="40% - Accent1 27" xfId="556" xr:uid="{00000000-0005-0000-0000-00002A020000}"/>
    <cellStyle name="40% - Accent1 28" xfId="557" xr:uid="{00000000-0005-0000-0000-00002B020000}"/>
    <cellStyle name="40% - Accent1 29" xfId="558" xr:uid="{00000000-0005-0000-0000-00002C020000}"/>
    <cellStyle name="40% - Accent1 3" xfId="559" xr:uid="{00000000-0005-0000-0000-00002D020000}"/>
    <cellStyle name="40% - Accent1 3 2" xfId="560" xr:uid="{00000000-0005-0000-0000-00002E020000}"/>
    <cellStyle name="40% - Accent1 3 2 2" xfId="561" xr:uid="{00000000-0005-0000-0000-00002F020000}"/>
    <cellStyle name="40% - Accent1 3 3" xfId="562" xr:uid="{00000000-0005-0000-0000-000030020000}"/>
    <cellStyle name="40% - Accent1 30" xfId="563" xr:uid="{00000000-0005-0000-0000-000031020000}"/>
    <cellStyle name="40% - Accent1 31" xfId="564" xr:uid="{00000000-0005-0000-0000-000032020000}"/>
    <cellStyle name="40% - Accent1 32" xfId="565" xr:uid="{00000000-0005-0000-0000-000033020000}"/>
    <cellStyle name="40% - Accent1 33" xfId="566" xr:uid="{00000000-0005-0000-0000-000034020000}"/>
    <cellStyle name="40% - Accent1 34" xfId="567" xr:uid="{00000000-0005-0000-0000-000035020000}"/>
    <cellStyle name="40% - Accent1 35" xfId="568" xr:uid="{00000000-0005-0000-0000-000036020000}"/>
    <cellStyle name="40% - Accent1 36" xfId="569" xr:uid="{00000000-0005-0000-0000-000037020000}"/>
    <cellStyle name="40% - Accent1 37" xfId="570" xr:uid="{00000000-0005-0000-0000-000038020000}"/>
    <cellStyle name="40% - Accent1 38" xfId="571" xr:uid="{00000000-0005-0000-0000-000039020000}"/>
    <cellStyle name="40% - Accent1 39" xfId="572" xr:uid="{00000000-0005-0000-0000-00003A020000}"/>
    <cellStyle name="40% - Accent1 4" xfId="573" xr:uid="{00000000-0005-0000-0000-00003B020000}"/>
    <cellStyle name="40% - Accent1 4 2" xfId="574" xr:uid="{00000000-0005-0000-0000-00003C020000}"/>
    <cellStyle name="40% - Accent1 4 2 2" xfId="575" xr:uid="{00000000-0005-0000-0000-00003D020000}"/>
    <cellStyle name="40% - Accent1 4 3" xfId="576" xr:uid="{00000000-0005-0000-0000-00003E020000}"/>
    <cellStyle name="40% - Accent1 5" xfId="577" xr:uid="{00000000-0005-0000-0000-00003F020000}"/>
    <cellStyle name="40% - Accent1 5 2" xfId="578" xr:uid="{00000000-0005-0000-0000-000040020000}"/>
    <cellStyle name="40% - Accent1 5 2 2" xfId="579" xr:uid="{00000000-0005-0000-0000-000041020000}"/>
    <cellStyle name="40% - Accent1 5 3" xfId="580" xr:uid="{00000000-0005-0000-0000-000042020000}"/>
    <cellStyle name="40% - Accent1 6" xfId="581" xr:uid="{00000000-0005-0000-0000-000043020000}"/>
    <cellStyle name="40% - Accent1 6 2" xfId="582" xr:uid="{00000000-0005-0000-0000-000044020000}"/>
    <cellStyle name="40% - Accent1 6 2 2" xfId="583" xr:uid="{00000000-0005-0000-0000-000045020000}"/>
    <cellStyle name="40% - Accent1 6 3" xfId="584" xr:uid="{00000000-0005-0000-0000-000046020000}"/>
    <cellStyle name="40% - Accent1 7" xfId="585" xr:uid="{00000000-0005-0000-0000-000047020000}"/>
    <cellStyle name="40% - Accent1 7 2" xfId="586" xr:uid="{00000000-0005-0000-0000-000048020000}"/>
    <cellStyle name="40% - Accent1 7 2 2" xfId="587" xr:uid="{00000000-0005-0000-0000-000049020000}"/>
    <cellStyle name="40% - Accent1 7 3" xfId="588" xr:uid="{00000000-0005-0000-0000-00004A020000}"/>
    <cellStyle name="40% - Accent1 8" xfId="589" xr:uid="{00000000-0005-0000-0000-00004B020000}"/>
    <cellStyle name="40% - Accent1 8 2" xfId="590" xr:uid="{00000000-0005-0000-0000-00004C020000}"/>
    <cellStyle name="40% - Accent1 8 2 2" xfId="591" xr:uid="{00000000-0005-0000-0000-00004D020000}"/>
    <cellStyle name="40% - Accent1 8 3" xfId="592" xr:uid="{00000000-0005-0000-0000-00004E020000}"/>
    <cellStyle name="40% - Accent1 9" xfId="593" xr:uid="{00000000-0005-0000-0000-00004F020000}"/>
    <cellStyle name="40% - Accent1 9 2" xfId="594" xr:uid="{00000000-0005-0000-0000-000050020000}"/>
    <cellStyle name="40% - Accent1 9 2 2" xfId="595" xr:uid="{00000000-0005-0000-0000-000051020000}"/>
    <cellStyle name="40% - Accent1 9 3" xfId="596" xr:uid="{00000000-0005-0000-0000-000052020000}"/>
    <cellStyle name="40% - Accent2 10" xfId="597" xr:uid="{00000000-0005-0000-0000-000053020000}"/>
    <cellStyle name="40% - Accent2 10 2" xfId="598" xr:uid="{00000000-0005-0000-0000-000054020000}"/>
    <cellStyle name="40% - Accent2 10 2 2" xfId="599" xr:uid="{00000000-0005-0000-0000-000055020000}"/>
    <cellStyle name="40% - Accent2 10 3" xfId="600" xr:uid="{00000000-0005-0000-0000-000056020000}"/>
    <cellStyle name="40% - Accent2 11" xfId="601" xr:uid="{00000000-0005-0000-0000-000057020000}"/>
    <cellStyle name="40% - Accent2 11 2" xfId="602" xr:uid="{00000000-0005-0000-0000-000058020000}"/>
    <cellStyle name="40% - Accent2 11 2 2" xfId="603" xr:uid="{00000000-0005-0000-0000-000059020000}"/>
    <cellStyle name="40% - Accent2 11 3" xfId="604" xr:uid="{00000000-0005-0000-0000-00005A020000}"/>
    <cellStyle name="40% - Accent2 12" xfId="605" xr:uid="{00000000-0005-0000-0000-00005B020000}"/>
    <cellStyle name="40% - Accent2 12 2" xfId="606" xr:uid="{00000000-0005-0000-0000-00005C020000}"/>
    <cellStyle name="40% - Accent2 12 2 2" xfId="607" xr:uid="{00000000-0005-0000-0000-00005D020000}"/>
    <cellStyle name="40% - Accent2 12 3" xfId="608" xr:uid="{00000000-0005-0000-0000-00005E020000}"/>
    <cellStyle name="40% - Accent2 13" xfId="609" xr:uid="{00000000-0005-0000-0000-00005F020000}"/>
    <cellStyle name="40% - Accent2 13 2" xfId="610" xr:uid="{00000000-0005-0000-0000-000060020000}"/>
    <cellStyle name="40% - Accent2 13 2 2" xfId="611" xr:uid="{00000000-0005-0000-0000-000061020000}"/>
    <cellStyle name="40% - Accent2 13 3" xfId="612" xr:uid="{00000000-0005-0000-0000-000062020000}"/>
    <cellStyle name="40% - Accent2 14" xfId="613" xr:uid="{00000000-0005-0000-0000-000063020000}"/>
    <cellStyle name="40% - Accent2 14 2" xfId="614" xr:uid="{00000000-0005-0000-0000-000064020000}"/>
    <cellStyle name="40% - Accent2 14 2 2" xfId="615" xr:uid="{00000000-0005-0000-0000-000065020000}"/>
    <cellStyle name="40% - Accent2 14 3" xfId="616" xr:uid="{00000000-0005-0000-0000-000066020000}"/>
    <cellStyle name="40% - Accent2 15" xfId="617" xr:uid="{00000000-0005-0000-0000-000067020000}"/>
    <cellStyle name="40% - Accent2 15 2" xfId="618" xr:uid="{00000000-0005-0000-0000-000068020000}"/>
    <cellStyle name="40% - Accent2 15 2 2" xfId="619" xr:uid="{00000000-0005-0000-0000-000069020000}"/>
    <cellStyle name="40% - Accent2 15 3" xfId="620" xr:uid="{00000000-0005-0000-0000-00006A020000}"/>
    <cellStyle name="40% - Accent2 16" xfId="621" xr:uid="{00000000-0005-0000-0000-00006B020000}"/>
    <cellStyle name="40% - Accent2 16 2" xfId="622" xr:uid="{00000000-0005-0000-0000-00006C020000}"/>
    <cellStyle name="40% - Accent2 16 2 2" xfId="623" xr:uid="{00000000-0005-0000-0000-00006D020000}"/>
    <cellStyle name="40% - Accent2 16 3" xfId="624" xr:uid="{00000000-0005-0000-0000-00006E020000}"/>
    <cellStyle name="40% - Accent2 17" xfId="625" xr:uid="{00000000-0005-0000-0000-00006F020000}"/>
    <cellStyle name="40% - Accent2 17 2" xfId="626" xr:uid="{00000000-0005-0000-0000-000070020000}"/>
    <cellStyle name="40% - Accent2 18" xfId="627" xr:uid="{00000000-0005-0000-0000-000071020000}"/>
    <cellStyle name="40% - Accent2 18 2" xfId="628" xr:uid="{00000000-0005-0000-0000-000072020000}"/>
    <cellStyle name="40% - Accent2 19" xfId="629" xr:uid="{00000000-0005-0000-0000-000073020000}"/>
    <cellStyle name="40% - Accent2 2" xfId="630" xr:uid="{00000000-0005-0000-0000-000074020000}"/>
    <cellStyle name="40% - Accent2 2 2" xfId="631" xr:uid="{00000000-0005-0000-0000-000075020000}"/>
    <cellStyle name="40% - Accent2 2 2 2" xfId="632" xr:uid="{00000000-0005-0000-0000-000076020000}"/>
    <cellStyle name="40% - Accent2 2 3" xfId="633" xr:uid="{00000000-0005-0000-0000-000077020000}"/>
    <cellStyle name="40% - Accent2 20" xfId="634" xr:uid="{00000000-0005-0000-0000-000078020000}"/>
    <cellStyle name="40% - Accent2 21" xfId="635" xr:uid="{00000000-0005-0000-0000-000079020000}"/>
    <cellStyle name="40% - Accent2 22" xfId="636" xr:uid="{00000000-0005-0000-0000-00007A020000}"/>
    <cellStyle name="40% - Accent2 23" xfId="637" xr:uid="{00000000-0005-0000-0000-00007B020000}"/>
    <cellStyle name="40% - Accent2 24" xfId="638" xr:uid="{00000000-0005-0000-0000-00007C020000}"/>
    <cellStyle name="40% - Accent2 25" xfId="639" xr:uid="{00000000-0005-0000-0000-00007D020000}"/>
    <cellStyle name="40% - Accent2 26" xfId="640" xr:uid="{00000000-0005-0000-0000-00007E020000}"/>
    <cellStyle name="40% - Accent2 27" xfId="641" xr:uid="{00000000-0005-0000-0000-00007F020000}"/>
    <cellStyle name="40% - Accent2 28" xfId="642" xr:uid="{00000000-0005-0000-0000-000080020000}"/>
    <cellStyle name="40% - Accent2 29" xfId="643" xr:uid="{00000000-0005-0000-0000-000081020000}"/>
    <cellStyle name="40% - Accent2 3" xfId="644" xr:uid="{00000000-0005-0000-0000-000082020000}"/>
    <cellStyle name="40% - Accent2 3 2" xfId="645" xr:uid="{00000000-0005-0000-0000-000083020000}"/>
    <cellStyle name="40% - Accent2 3 2 2" xfId="646" xr:uid="{00000000-0005-0000-0000-000084020000}"/>
    <cellStyle name="40% - Accent2 3 3" xfId="647" xr:uid="{00000000-0005-0000-0000-000085020000}"/>
    <cellStyle name="40% - Accent2 30" xfId="648" xr:uid="{00000000-0005-0000-0000-000086020000}"/>
    <cellStyle name="40% - Accent2 31" xfId="649" xr:uid="{00000000-0005-0000-0000-000087020000}"/>
    <cellStyle name="40% - Accent2 32" xfId="650" xr:uid="{00000000-0005-0000-0000-000088020000}"/>
    <cellStyle name="40% - Accent2 33" xfId="651" xr:uid="{00000000-0005-0000-0000-000089020000}"/>
    <cellStyle name="40% - Accent2 34" xfId="652" xr:uid="{00000000-0005-0000-0000-00008A020000}"/>
    <cellStyle name="40% - Accent2 35" xfId="653" xr:uid="{00000000-0005-0000-0000-00008B020000}"/>
    <cellStyle name="40% - Accent2 36" xfId="654" xr:uid="{00000000-0005-0000-0000-00008C020000}"/>
    <cellStyle name="40% - Accent2 37" xfId="655" xr:uid="{00000000-0005-0000-0000-00008D020000}"/>
    <cellStyle name="40% - Accent2 38" xfId="656" xr:uid="{00000000-0005-0000-0000-00008E020000}"/>
    <cellStyle name="40% - Accent2 39" xfId="657" xr:uid="{00000000-0005-0000-0000-00008F020000}"/>
    <cellStyle name="40% - Accent2 4" xfId="658" xr:uid="{00000000-0005-0000-0000-000090020000}"/>
    <cellStyle name="40% - Accent2 4 2" xfId="659" xr:uid="{00000000-0005-0000-0000-000091020000}"/>
    <cellStyle name="40% - Accent2 4 2 2" xfId="660" xr:uid="{00000000-0005-0000-0000-000092020000}"/>
    <cellStyle name="40% - Accent2 4 3" xfId="661" xr:uid="{00000000-0005-0000-0000-000093020000}"/>
    <cellStyle name="40% - Accent2 5" xfId="662" xr:uid="{00000000-0005-0000-0000-000094020000}"/>
    <cellStyle name="40% - Accent2 5 2" xfId="663" xr:uid="{00000000-0005-0000-0000-000095020000}"/>
    <cellStyle name="40% - Accent2 5 2 2" xfId="664" xr:uid="{00000000-0005-0000-0000-000096020000}"/>
    <cellStyle name="40% - Accent2 5 3" xfId="665" xr:uid="{00000000-0005-0000-0000-000097020000}"/>
    <cellStyle name="40% - Accent2 6" xfId="666" xr:uid="{00000000-0005-0000-0000-000098020000}"/>
    <cellStyle name="40% - Accent2 6 2" xfId="667" xr:uid="{00000000-0005-0000-0000-000099020000}"/>
    <cellStyle name="40% - Accent2 6 2 2" xfId="668" xr:uid="{00000000-0005-0000-0000-00009A020000}"/>
    <cellStyle name="40% - Accent2 6 3" xfId="669" xr:uid="{00000000-0005-0000-0000-00009B020000}"/>
    <cellStyle name="40% - Accent2 7" xfId="670" xr:uid="{00000000-0005-0000-0000-00009C020000}"/>
    <cellStyle name="40% - Accent2 7 2" xfId="671" xr:uid="{00000000-0005-0000-0000-00009D020000}"/>
    <cellStyle name="40% - Accent2 7 2 2" xfId="672" xr:uid="{00000000-0005-0000-0000-00009E020000}"/>
    <cellStyle name="40% - Accent2 7 3" xfId="673" xr:uid="{00000000-0005-0000-0000-00009F020000}"/>
    <cellStyle name="40% - Accent2 8" xfId="674" xr:uid="{00000000-0005-0000-0000-0000A0020000}"/>
    <cellStyle name="40% - Accent2 8 2" xfId="675" xr:uid="{00000000-0005-0000-0000-0000A1020000}"/>
    <cellStyle name="40% - Accent2 8 2 2" xfId="676" xr:uid="{00000000-0005-0000-0000-0000A2020000}"/>
    <cellStyle name="40% - Accent2 8 3" xfId="677" xr:uid="{00000000-0005-0000-0000-0000A3020000}"/>
    <cellStyle name="40% - Accent2 9" xfId="678" xr:uid="{00000000-0005-0000-0000-0000A4020000}"/>
    <cellStyle name="40% - Accent2 9 2" xfId="679" xr:uid="{00000000-0005-0000-0000-0000A5020000}"/>
    <cellStyle name="40% - Accent2 9 2 2" xfId="680" xr:uid="{00000000-0005-0000-0000-0000A6020000}"/>
    <cellStyle name="40% - Accent2 9 3" xfId="681" xr:uid="{00000000-0005-0000-0000-0000A7020000}"/>
    <cellStyle name="40% - Accent3 10" xfId="682" xr:uid="{00000000-0005-0000-0000-0000A8020000}"/>
    <cellStyle name="40% - Accent3 10 2" xfId="683" xr:uid="{00000000-0005-0000-0000-0000A9020000}"/>
    <cellStyle name="40% - Accent3 10 2 2" xfId="684" xr:uid="{00000000-0005-0000-0000-0000AA020000}"/>
    <cellStyle name="40% - Accent3 10 3" xfId="685" xr:uid="{00000000-0005-0000-0000-0000AB020000}"/>
    <cellStyle name="40% - Accent3 11" xfId="686" xr:uid="{00000000-0005-0000-0000-0000AC020000}"/>
    <cellStyle name="40% - Accent3 11 2" xfId="687" xr:uid="{00000000-0005-0000-0000-0000AD020000}"/>
    <cellStyle name="40% - Accent3 11 2 2" xfId="688" xr:uid="{00000000-0005-0000-0000-0000AE020000}"/>
    <cellStyle name="40% - Accent3 11 3" xfId="689" xr:uid="{00000000-0005-0000-0000-0000AF020000}"/>
    <cellStyle name="40% - Accent3 12" xfId="690" xr:uid="{00000000-0005-0000-0000-0000B0020000}"/>
    <cellStyle name="40% - Accent3 12 2" xfId="691" xr:uid="{00000000-0005-0000-0000-0000B1020000}"/>
    <cellStyle name="40% - Accent3 12 2 2" xfId="692" xr:uid="{00000000-0005-0000-0000-0000B2020000}"/>
    <cellStyle name="40% - Accent3 12 3" xfId="693" xr:uid="{00000000-0005-0000-0000-0000B3020000}"/>
    <cellStyle name="40% - Accent3 13" xfId="694" xr:uid="{00000000-0005-0000-0000-0000B4020000}"/>
    <cellStyle name="40% - Accent3 13 2" xfId="695" xr:uid="{00000000-0005-0000-0000-0000B5020000}"/>
    <cellStyle name="40% - Accent3 13 2 2" xfId="696" xr:uid="{00000000-0005-0000-0000-0000B6020000}"/>
    <cellStyle name="40% - Accent3 13 3" xfId="697" xr:uid="{00000000-0005-0000-0000-0000B7020000}"/>
    <cellStyle name="40% - Accent3 14" xfId="698" xr:uid="{00000000-0005-0000-0000-0000B8020000}"/>
    <cellStyle name="40% - Accent3 14 2" xfId="699" xr:uid="{00000000-0005-0000-0000-0000B9020000}"/>
    <cellStyle name="40% - Accent3 14 2 2" xfId="700" xr:uid="{00000000-0005-0000-0000-0000BA020000}"/>
    <cellStyle name="40% - Accent3 14 3" xfId="701" xr:uid="{00000000-0005-0000-0000-0000BB020000}"/>
    <cellStyle name="40% - Accent3 15" xfId="702" xr:uid="{00000000-0005-0000-0000-0000BC020000}"/>
    <cellStyle name="40% - Accent3 15 2" xfId="703" xr:uid="{00000000-0005-0000-0000-0000BD020000}"/>
    <cellStyle name="40% - Accent3 15 2 2" xfId="704" xr:uid="{00000000-0005-0000-0000-0000BE020000}"/>
    <cellStyle name="40% - Accent3 15 3" xfId="705" xr:uid="{00000000-0005-0000-0000-0000BF020000}"/>
    <cellStyle name="40% - Accent3 16" xfId="706" xr:uid="{00000000-0005-0000-0000-0000C0020000}"/>
    <cellStyle name="40% - Accent3 16 2" xfId="707" xr:uid="{00000000-0005-0000-0000-0000C1020000}"/>
    <cellStyle name="40% - Accent3 16 2 2" xfId="708" xr:uid="{00000000-0005-0000-0000-0000C2020000}"/>
    <cellStyle name="40% - Accent3 16 3" xfId="709" xr:uid="{00000000-0005-0000-0000-0000C3020000}"/>
    <cellStyle name="40% - Accent3 17" xfId="710" xr:uid="{00000000-0005-0000-0000-0000C4020000}"/>
    <cellStyle name="40% - Accent3 17 2" xfId="711" xr:uid="{00000000-0005-0000-0000-0000C5020000}"/>
    <cellStyle name="40% - Accent3 18" xfId="712" xr:uid="{00000000-0005-0000-0000-0000C6020000}"/>
    <cellStyle name="40% - Accent3 18 2" xfId="713" xr:uid="{00000000-0005-0000-0000-0000C7020000}"/>
    <cellStyle name="40% - Accent3 19" xfId="714" xr:uid="{00000000-0005-0000-0000-0000C8020000}"/>
    <cellStyle name="40% - Accent3 2" xfId="715" xr:uid="{00000000-0005-0000-0000-0000C9020000}"/>
    <cellStyle name="40% - Accent3 2 2" xfId="716" xr:uid="{00000000-0005-0000-0000-0000CA020000}"/>
    <cellStyle name="40% - Accent3 2 2 2" xfId="717" xr:uid="{00000000-0005-0000-0000-0000CB020000}"/>
    <cellStyle name="40% - Accent3 2 3" xfId="718" xr:uid="{00000000-0005-0000-0000-0000CC020000}"/>
    <cellStyle name="40% - Accent3 20" xfId="719" xr:uid="{00000000-0005-0000-0000-0000CD020000}"/>
    <cellStyle name="40% - Accent3 21" xfId="720" xr:uid="{00000000-0005-0000-0000-0000CE020000}"/>
    <cellStyle name="40% - Accent3 22" xfId="721" xr:uid="{00000000-0005-0000-0000-0000CF020000}"/>
    <cellStyle name="40% - Accent3 23" xfId="722" xr:uid="{00000000-0005-0000-0000-0000D0020000}"/>
    <cellStyle name="40% - Accent3 24" xfId="723" xr:uid="{00000000-0005-0000-0000-0000D1020000}"/>
    <cellStyle name="40% - Accent3 25" xfId="724" xr:uid="{00000000-0005-0000-0000-0000D2020000}"/>
    <cellStyle name="40% - Accent3 26" xfId="725" xr:uid="{00000000-0005-0000-0000-0000D3020000}"/>
    <cellStyle name="40% - Accent3 27" xfId="726" xr:uid="{00000000-0005-0000-0000-0000D4020000}"/>
    <cellStyle name="40% - Accent3 28" xfId="727" xr:uid="{00000000-0005-0000-0000-0000D5020000}"/>
    <cellStyle name="40% - Accent3 29" xfId="728" xr:uid="{00000000-0005-0000-0000-0000D6020000}"/>
    <cellStyle name="40% - Accent3 3" xfId="729" xr:uid="{00000000-0005-0000-0000-0000D7020000}"/>
    <cellStyle name="40% - Accent3 3 2" xfId="730" xr:uid="{00000000-0005-0000-0000-0000D8020000}"/>
    <cellStyle name="40% - Accent3 3 2 2" xfId="731" xr:uid="{00000000-0005-0000-0000-0000D9020000}"/>
    <cellStyle name="40% - Accent3 3 3" xfId="732" xr:uid="{00000000-0005-0000-0000-0000DA020000}"/>
    <cellStyle name="40% - Accent3 30" xfId="733" xr:uid="{00000000-0005-0000-0000-0000DB020000}"/>
    <cellStyle name="40% - Accent3 31" xfId="734" xr:uid="{00000000-0005-0000-0000-0000DC020000}"/>
    <cellStyle name="40% - Accent3 32" xfId="735" xr:uid="{00000000-0005-0000-0000-0000DD020000}"/>
    <cellStyle name="40% - Accent3 33" xfId="736" xr:uid="{00000000-0005-0000-0000-0000DE020000}"/>
    <cellStyle name="40% - Accent3 34" xfId="737" xr:uid="{00000000-0005-0000-0000-0000DF020000}"/>
    <cellStyle name="40% - Accent3 35" xfId="738" xr:uid="{00000000-0005-0000-0000-0000E0020000}"/>
    <cellStyle name="40% - Accent3 36" xfId="739" xr:uid="{00000000-0005-0000-0000-0000E1020000}"/>
    <cellStyle name="40% - Accent3 37" xfId="740" xr:uid="{00000000-0005-0000-0000-0000E2020000}"/>
    <cellStyle name="40% - Accent3 38" xfId="741" xr:uid="{00000000-0005-0000-0000-0000E3020000}"/>
    <cellStyle name="40% - Accent3 39" xfId="742" xr:uid="{00000000-0005-0000-0000-0000E4020000}"/>
    <cellStyle name="40% - Accent3 4" xfId="743" xr:uid="{00000000-0005-0000-0000-0000E5020000}"/>
    <cellStyle name="40% - Accent3 4 2" xfId="744" xr:uid="{00000000-0005-0000-0000-0000E6020000}"/>
    <cellStyle name="40% - Accent3 4 2 2" xfId="745" xr:uid="{00000000-0005-0000-0000-0000E7020000}"/>
    <cellStyle name="40% - Accent3 4 3" xfId="746" xr:uid="{00000000-0005-0000-0000-0000E8020000}"/>
    <cellStyle name="40% - Accent3 5" xfId="747" xr:uid="{00000000-0005-0000-0000-0000E9020000}"/>
    <cellStyle name="40% - Accent3 5 2" xfId="748" xr:uid="{00000000-0005-0000-0000-0000EA020000}"/>
    <cellStyle name="40% - Accent3 5 2 2" xfId="749" xr:uid="{00000000-0005-0000-0000-0000EB020000}"/>
    <cellStyle name="40% - Accent3 5 3" xfId="750" xr:uid="{00000000-0005-0000-0000-0000EC020000}"/>
    <cellStyle name="40% - Accent3 6" xfId="751" xr:uid="{00000000-0005-0000-0000-0000ED020000}"/>
    <cellStyle name="40% - Accent3 6 2" xfId="752" xr:uid="{00000000-0005-0000-0000-0000EE020000}"/>
    <cellStyle name="40% - Accent3 6 2 2" xfId="753" xr:uid="{00000000-0005-0000-0000-0000EF020000}"/>
    <cellStyle name="40% - Accent3 6 3" xfId="754" xr:uid="{00000000-0005-0000-0000-0000F0020000}"/>
    <cellStyle name="40% - Accent3 7" xfId="755" xr:uid="{00000000-0005-0000-0000-0000F1020000}"/>
    <cellStyle name="40% - Accent3 7 2" xfId="756" xr:uid="{00000000-0005-0000-0000-0000F2020000}"/>
    <cellStyle name="40% - Accent3 7 2 2" xfId="757" xr:uid="{00000000-0005-0000-0000-0000F3020000}"/>
    <cellStyle name="40% - Accent3 7 3" xfId="758" xr:uid="{00000000-0005-0000-0000-0000F4020000}"/>
    <cellStyle name="40% - Accent3 8" xfId="759" xr:uid="{00000000-0005-0000-0000-0000F5020000}"/>
    <cellStyle name="40% - Accent3 8 2" xfId="760" xr:uid="{00000000-0005-0000-0000-0000F6020000}"/>
    <cellStyle name="40% - Accent3 8 2 2" xfId="761" xr:uid="{00000000-0005-0000-0000-0000F7020000}"/>
    <cellStyle name="40% - Accent3 8 3" xfId="762" xr:uid="{00000000-0005-0000-0000-0000F8020000}"/>
    <cellStyle name="40% - Accent3 9" xfId="763" xr:uid="{00000000-0005-0000-0000-0000F9020000}"/>
    <cellStyle name="40% - Accent3 9 2" xfId="764" xr:uid="{00000000-0005-0000-0000-0000FA020000}"/>
    <cellStyle name="40% - Accent3 9 2 2" xfId="765" xr:uid="{00000000-0005-0000-0000-0000FB020000}"/>
    <cellStyle name="40% - Accent3 9 3" xfId="766" xr:uid="{00000000-0005-0000-0000-0000FC020000}"/>
    <cellStyle name="40% - Accent4 10" xfId="767" xr:uid="{00000000-0005-0000-0000-0000FD020000}"/>
    <cellStyle name="40% - Accent4 10 2" xfId="768" xr:uid="{00000000-0005-0000-0000-0000FE020000}"/>
    <cellStyle name="40% - Accent4 10 2 2" xfId="769" xr:uid="{00000000-0005-0000-0000-0000FF020000}"/>
    <cellStyle name="40% - Accent4 10 3" xfId="770" xr:uid="{00000000-0005-0000-0000-000000030000}"/>
    <cellStyle name="40% - Accent4 11" xfId="771" xr:uid="{00000000-0005-0000-0000-000001030000}"/>
    <cellStyle name="40% - Accent4 11 2" xfId="772" xr:uid="{00000000-0005-0000-0000-000002030000}"/>
    <cellStyle name="40% - Accent4 11 2 2" xfId="773" xr:uid="{00000000-0005-0000-0000-000003030000}"/>
    <cellStyle name="40% - Accent4 11 3" xfId="774" xr:uid="{00000000-0005-0000-0000-000004030000}"/>
    <cellStyle name="40% - Accent4 12" xfId="775" xr:uid="{00000000-0005-0000-0000-000005030000}"/>
    <cellStyle name="40% - Accent4 12 2" xfId="776" xr:uid="{00000000-0005-0000-0000-000006030000}"/>
    <cellStyle name="40% - Accent4 12 2 2" xfId="777" xr:uid="{00000000-0005-0000-0000-000007030000}"/>
    <cellStyle name="40% - Accent4 12 3" xfId="778" xr:uid="{00000000-0005-0000-0000-000008030000}"/>
    <cellStyle name="40% - Accent4 13" xfId="779" xr:uid="{00000000-0005-0000-0000-000009030000}"/>
    <cellStyle name="40% - Accent4 13 2" xfId="780" xr:uid="{00000000-0005-0000-0000-00000A030000}"/>
    <cellStyle name="40% - Accent4 13 2 2" xfId="781" xr:uid="{00000000-0005-0000-0000-00000B030000}"/>
    <cellStyle name="40% - Accent4 13 3" xfId="782" xr:uid="{00000000-0005-0000-0000-00000C030000}"/>
    <cellStyle name="40% - Accent4 14" xfId="783" xr:uid="{00000000-0005-0000-0000-00000D030000}"/>
    <cellStyle name="40% - Accent4 14 2" xfId="784" xr:uid="{00000000-0005-0000-0000-00000E030000}"/>
    <cellStyle name="40% - Accent4 14 2 2" xfId="785" xr:uid="{00000000-0005-0000-0000-00000F030000}"/>
    <cellStyle name="40% - Accent4 14 3" xfId="786" xr:uid="{00000000-0005-0000-0000-000010030000}"/>
    <cellStyle name="40% - Accent4 15" xfId="787" xr:uid="{00000000-0005-0000-0000-000011030000}"/>
    <cellStyle name="40% - Accent4 15 2" xfId="788" xr:uid="{00000000-0005-0000-0000-000012030000}"/>
    <cellStyle name="40% - Accent4 15 2 2" xfId="789" xr:uid="{00000000-0005-0000-0000-000013030000}"/>
    <cellStyle name="40% - Accent4 15 3" xfId="790" xr:uid="{00000000-0005-0000-0000-000014030000}"/>
    <cellStyle name="40% - Accent4 16" xfId="791" xr:uid="{00000000-0005-0000-0000-000015030000}"/>
    <cellStyle name="40% - Accent4 16 2" xfId="792" xr:uid="{00000000-0005-0000-0000-000016030000}"/>
    <cellStyle name="40% - Accent4 16 2 2" xfId="793" xr:uid="{00000000-0005-0000-0000-000017030000}"/>
    <cellStyle name="40% - Accent4 16 3" xfId="794" xr:uid="{00000000-0005-0000-0000-000018030000}"/>
    <cellStyle name="40% - Accent4 17" xfId="795" xr:uid="{00000000-0005-0000-0000-000019030000}"/>
    <cellStyle name="40% - Accent4 17 2" xfId="796" xr:uid="{00000000-0005-0000-0000-00001A030000}"/>
    <cellStyle name="40% - Accent4 18" xfId="797" xr:uid="{00000000-0005-0000-0000-00001B030000}"/>
    <cellStyle name="40% - Accent4 18 2" xfId="798" xr:uid="{00000000-0005-0000-0000-00001C030000}"/>
    <cellStyle name="40% - Accent4 19" xfId="799" xr:uid="{00000000-0005-0000-0000-00001D030000}"/>
    <cellStyle name="40% - Accent4 2" xfId="800" xr:uid="{00000000-0005-0000-0000-00001E030000}"/>
    <cellStyle name="40% - Accent4 2 2" xfId="801" xr:uid="{00000000-0005-0000-0000-00001F030000}"/>
    <cellStyle name="40% - Accent4 2 2 2" xfId="802" xr:uid="{00000000-0005-0000-0000-000020030000}"/>
    <cellStyle name="40% - Accent4 2 3" xfId="803" xr:uid="{00000000-0005-0000-0000-000021030000}"/>
    <cellStyle name="40% - Accent4 20" xfId="804" xr:uid="{00000000-0005-0000-0000-000022030000}"/>
    <cellStyle name="40% - Accent4 21" xfId="805" xr:uid="{00000000-0005-0000-0000-000023030000}"/>
    <cellStyle name="40% - Accent4 22" xfId="806" xr:uid="{00000000-0005-0000-0000-000024030000}"/>
    <cellStyle name="40% - Accent4 23" xfId="807" xr:uid="{00000000-0005-0000-0000-000025030000}"/>
    <cellStyle name="40% - Accent4 24" xfId="808" xr:uid="{00000000-0005-0000-0000-000026030000}"/>
    <cellStyle name="40% - Accent4 25" xfId="809" xr:uid="{00000000-0005-0000-0000-000027030000}"/>
    <cellStyle name="40% - Accent4 26" xfId="810" xr:uid="{00000000-0005-0000-0000-000028030000}"/>
    <cellStyle name="40% - Accent4 27" xfId="811" xr:uid="{00000000-0005-0000-0000-000029030000}"/>
    <cellStyle name="40% - Accent4 28" xfId="812" xr:uid="{00000000-0005-0000-0000-00002A030000}"/>
    <cellStyle name="40% - Accent4 29" xfId="813" xr:uid="{00000000-0005-0000-0000-00002B030000}"/>
    <cellStyle name="40% - Accent4 3" xfId="814" xr:uid="{00000000-0005-0000-0000-00002C030000}"/>
    <cellStyle name="40% - Accent4 3 2" xfId="815" xr:uid="{00000000-0005-0000-0000-00002D030000}"/>
    <cellStyle name="40% - Accent4 3 2 2" xfId="816" xr:uid="{00000000-0005-0000-0000-00002E030000}"/>
    <cellStyle name="40% - Accent4 3 3" xfId="817" xr:uid="{00000000-0005-0000-0000-00002F030000}"/>
    <cellStyle name="40% - Accent4 30" xfId="818" xr:uid="{00000000-0005-0000-0000-000030030000}"/>
    <cellStyle name="40% - Accent4 31" xfId="819" xr:uid="{00000000-0005-0000-0000-000031030000}"/>
    <cellStyle name="40% - Accent4 32" xfId="820" xr:uid="{00000000-0005-0000-0000-000032030000}"/>
    <cellStyle name="40% - Accent4 33" xfId="821" xr:uid="{00000000-0005-0000-0000-000033030000}"/>
    <cellStyle name="40% - Accent4 34" xfId="822" xr:uid="{00000000-0005-0000-0000-000034030000}"/>
    <cellStyle name="40% - Accent4 35" xfId="823" xr:uid="{00000000-0005-0000-0000-000035030000}"/>
    <cellStyle name="40% - Accent4 36" xfId="824" xr:uid="{00000000-0005-0000-0000-000036030000}"/>
    <cellStyle name="40% - Accent4 37" xfId="825" xr:uid="{00000000-0005-0000-0000-000037030000}"/>
    <cellStyle name="40% - Accent4 38" xfId="826" xr:uid="{00000000-0005-0000-0000-000038030000}"/>
    <cellStyle name="40% - Accent4 39" xfId="827" xr:uid="{00000000-0005-0000-0000-000039030000}"/>
    <cellStyle name="40% - Accent4 4" xfId="828" xr:uid="{00000000-0005-0000-0000-00003A030000}"/>
    <cellStyle name="40% - Accent4 4 2" xfId="829" xr:uid="{00000000-0005-0000-0000-00003B030000}"/>
    <cellStyle name="40% - Accent4 4 2 2" xfId="830" xr:uid="{00000000-0005-0000-0000-00003C030000}"/>
    <cellStyle name="40% - Accent4 4 3" xfId="831" xr:uid="{00000000-0005-0000-0000-00003D030000}"/>
    <cellStyle name="40% - Accent4 5" xfId="832" xr:uid="{00000000-0005-0000-0000-00003E030000}"/>
    <cellStyle name="40% - Accent4 5 2" xfId="833" xr:uid="{00000000-0005-0000-0000-00003F030000}"/>
    <cellStyle name="40% - Accent4 5 2 2" xfId="834" xr:uid="{00000000-0005-0000-0000-000040030000}"/>
    <cellStyle name="40% - Accent4 5 3" xfId="835" xr:uid="{00000000-0005-0000-0000-000041030000}"/>
    <cellStyle name="40% - Accent4 6" xfId="836" xr:uid="{00000000-0005-0000-0000-000042030000}"/>
    <cellStyle name="40% - Accent4 6 2" xfId="837" xr:uid="{00000000-0005-0000-0000-000043030000}"/>
    <cellStyle name="40% - Accent4 6 2 2" xfId="838" xr:uid="{00000000-0005-0000-0000-000044030000}"/>
    <cellStyle name="40% - Accent4 6 3" xfId="839" xr:uid="{00000000-0005-0000-0000-000045030000}"/>
    <cellStyle name="40% - Accent4 7" xfId="840" xr:uid="{00000000-0005-0000-0000-000046030000}"/>
    <cellStyle name="40% - Accent4 7 2" xfId="841" xr:uid="{00000000-0005-0000-0000-000047030000}"/>
    <cellStyle name="40% - Accent4 7 2 2" xfId="842" xr:uid="{00000000-0005-0000-0000-000048030000}"/>
    <cellStyle name="40% - Accent4 7 3" xfId="843" xr:uid="{00000000-0005-0000-0000-000049030000}"/>
    <cellStyle name="40% - Accent4 8" xfId="844" xr:uid="{00000000-0005-0000-0000-00004A030000}"/>
    <cellStyle name="40% - Accent4 8 2" xfId="845" xr:uid="{00000000-0005-0000-0000-00004B030000}"/>
    <cellStyle name="40% - Accent4 8 2 2" xfId="846" xr:uid="{00000000-0005-0000-0000-00004C030000}"/>
    <cellStyle name="40% - Accent4 8 3" xfId="847" xr:uid="{00000000-0005-0000-0000-00004D030000}"/>
    <cellStyle name="40% - Accent4 9" xfId="848" xr:uid="{00000000-0005-0000-0000-00004E030000}"/>
    <cellStyle name="40% - Accent4 9 2" xfId="849" xr:uid="{00000000-0005-0000-0000-00004F030000}"/>
    <cellStyle name="40% - Accent4 9 2 2" xfId="850" xr:uid="{00000000-0005-0000-0000-000050030000}"/>
    <cellStyle name="40% - Accent4 9 3" xfId="851" xr:uid="{00000000-0005-0000-0000-000051030000}"/>
    <cellStyle name="40% - Accent5 10" xfId="852" xr:uid="{00000000-0005-0000-0000-000052030000}"/>
    <cellStyle name="40% - Accent5 10 2" xfId="853" xr:uid="{00000000-0005-0000-0000-000053030000}"/>
    <cellStyle name="40% - Accent5 10 2 2" xfId="854" xr:uid="{00000000-0005-0000-0000-000054030000}"/>
    <cellStyle name="40% - Accent5 10 3" xfId="855" xr:uid="{00000000-0005-0000-0000-000055030000}"/>
    <cellStyle name="40% - Accent5 11" xfId="856" xr:uid="{00000000-0005-0000-0000-000056030000}"/>
    <cellStyle name="40% - Accent5 11 2" xfId="857" xr:uid="{00000000-0005-0000-0000-000057030000}"/>
    <cellStyle name="40% - Accent5 11 2 2" xfId="858" xr:uid="{00000000-0005-0000-0000-000058030000}"/>
    <cellStyle name="40% - Accent5 11 3" xfId="859" xr:uid="{00000000-0005-0000-0000-000059030000}"/>
    <cellStyle name="40% - Accent5 12" xfId="860" xr:uid="{00000000-0005-0000-0000-00005A030000}"/>
    <cellStyle name="40% - Accent5 12 2" xfId="861" xr:uid="{00000000-0005-0000-0000-00005B030000}"/>
    <cellStyle name="40% - Accent5 12 2 2" xfId="862" xr:uid="{00000000-0005-0000-0000-00005C030000}"/>
    <cellStyle name="40% - Accent5 12 3" xfId="863" xr:uid="{00000000-0005-0000-0000-00005D030000}"/>
    <cellStyle name="40% - Accent5 13" xfId="864" xr:uid="{00000000-0005-0000-0000-00005E030000}"/>
    <cellStyle name="40% - Accent5 13 2" xfId="865" xr:uid="{00000000-0005-0000-0000-00005F030000}"/>
    <cellStyle name="40% - Accent5 13 2 2" xfId="866" xr:uid="{00000000-0005-0000-0000-000060030000}"/>
    <cellStyle name="40% - Accent5 13 3" xfId="867" xr:uid="{00000000-0005-0000-0000-000061030000}"/>
    <cellStyle name="40% - Accent5 14" xfId="868" xr:uid="{00000000-0005-0000-0000-000062030000}"/>
    <cellStyle name="40% - Accent5 14 2" xfId="869" xr:uid="{00000000-0005-0000-0000-000063030000}"/>
    <cellStyle name="40% - Accent5 14 2 2" xfId="870" xr:uid="{00000000-0005-0000-0000-000064030000}"/>
    <cellStyle name="40% - Accent5 14 3" xfId="871" xr:uid="{00000000-0005-0000-0000-000065030000}"/>
    <cellStyle name="40% - Accent5 15" xfId="872" xr:uid="{00000000-0005-0000-0000-000066030000}"/>
    <cellStyle name="40% - Accent5 15 2" xfId="873" xr:uid="{00000000-0005-0000-0000-000067030000}"/>
    <cellStyle name="40% - Accent5 15 2 2" xfId="874" xr:uid="{00000000-0005-0000-0000-000068030000}"/>
    <cellStyle name="40% - Accent5 15 3" xfId="875" xr:uid="{00000000-0005-0000-0000-000069030000}"/>
    <cellStyle name="40% - Accent5 16" xfId="876" xr:uid="{00000000-0005-0000-0000-00006A030000}"/>
    <cellStyle name="40% - Accent5 16 2" xfId="877" xr:uid="{00000000-0005-0000-0000-00006B030000}"/>
    <cellStyle name="40% - Accent5 16 2 2" xfId="878" xr:uid="{00000000-0005-0000-0000-00006C030000}"/>
    <cellStyle name="40% - Accent5 16 3" xfId="879" xr:uid="{00000000-0005-0000-0000-00006D030000}"/>
    <cellStyle name="40% - Accent5 17" xfId="880" xr:uid="{00000000-0005-0000-0000-00006E030000}"/>
    <cellStyle name="40% - Accent5 17 2" xfId="881" xr:uid="{00000000-0005-0000-0000-00006F030000}"/>
    <cellStyle name="40% - Accent5 18" xfId="882" xr:uid="{00000000-0005-0000-0000-000070030000}"/>
    <cellStyle name="40% - Accent5 18 2" xfId="883" xr:uid="{00000000-0005-0000-0000-000071030000}"/>
    <cellStyle name="40% - Accent5 19" xfId="884" xr:uid="{00000000-0005-0000-0000-000072030000}"/>
    <cellStyle name="40% - Accent5 2" xfId="885" xr:uid="{00000000-0005-0000-0000-000073030000}"/>
    <cellStyle name="40% - Accent5 2 2" xfId="886" xr:uid="{00000000-0005-0000-0000-000074030000}"/>
    <cellStyle name="40% - Accent5 2 2 2" xfId="887" xr:uid="{00000000-0005-0000-0000-000075030000}"/>
    <cellStyle name="40% - Accent5 2 3" xfId="888" xr:uid="{00000000-0005-0000-0000-000076030000}"/>
    <cellStyle name="40% - Accent5 20" xfId="889" xr:uid="{00000000-0005-0000-0000-000077030000}"/>
    <cellStyle name="40% - Accent5 21" xfId="890" xr:uid="{00000000-0005-0000-0000-000078030000}"/>
    <cellStyle name="40% - Accent5 22" xfId="891" xr:uid="{00000000-0005-0000-0000-000079030000}"/>
    <cellStyle name="40% - Accent5 23" xfId="892" xr:uid="{00000000-0005-0000-0000-00007A030000}"/>
    <cellStyle name="40% - Accent5 24" xfId="893" xr:uid="{00000000-0005-0000-0000-00007B030000}"/>
    <cellStyle name="40% - Accent5 25" xfId="894" xr:uid="{00000000-0005-0000-0000-00007C030000}"/>
    <cellStyle name="40% - Accent5 26" xfId="895" xr:uid="{00000000-0005-0000-0000-00007D030000}"/>
    <cellStyle name="40% - Accent5 27" xfId="896" xr:uid="{00000000-0005-0000-0000-00007E030000}"/>
    <cellStyle name="40% - Accent5 28" xfId="897" xr:uid="{00000000-0005-0000-0000-00007F030000}"/>
    <cellStyle name="40% - Accent5 29" xfId="898" xr:uid="{00000000-0005-0000-0000-000080030000}"/>
    <cellStyle name="40% - Accent5 3" xfId="899" xr:uid="{00000000-0005-0000-0000-000081030000}"/>
    <cellStyle name="40% - Accent5 3 2" xfId="900" xr:uid="{00000000-0005-0000-0000-000082030000}"/>
    <cellStyle name="40% - Accent5 3 2 2" xfId="901" xr:uid="{00000000-0005-0000-0000-000083030000}"/>
    <cellStyle name="40% - Accent5 3 3" xfId="902" xr:uid="{00000000-0005-0000-0000-000084030000}"/>
    <cellStyle name="40% - Accent5 30" xfId="903" xr:uid="{00000000-0005-0000-0000-000085030000}"/>
    <cellStyle name="40% - Accent5 31" xfId="904" xr:uid="{00000000-0005-0000-0000-000086030000}"/>
    <cellStyle name="40% - Accent5 32" xfId="905" xr:uid="{00000000-0005-0000-0000-000087030000}"/>
    <cellStyle name="40% - Accent5 33" xfId="906" xr:uid="{00000000-0005-0000-0000-000088030000}"/>
    <cellStyle name="40% - Accent5 34" xfId="907" xr:uid="{00000000-0005-0000-0000-000089030000}"/>
    <cellStyle name="40% - Accent5 35" xfId="908" xr:uid="{00000000-0005-0000-0000-00008A030000}"/>
    <cellStyle name="40% - Accent5 36" xfId="909" xr:uid="{00000000-0005-0000-0000-00008B030000}"/>
    <cellStyle name="40% - Accent5 37" xfId="910" xr:uid="{00000000-0005-0000-0000-00008C030000}"/>
    <cellStyle name="40% - Accent5 38" xfId="911" xr:uid="{00000000-0005-0000-0000-00008D030000}"/>
    <cellStyle name="40% - Accent5 39" xfId="912" xr:uid="{00000000-0005-0000-0000-00008E030000}"/>
    <cellStyle name="40% - Accent5 4" xfId="913" xr:uid="{00000000-0005-0000-0000-00008F030000}"/>
    <cellStyle name="40% - Accent5 4 2" xfId="914" xr:uid="{00000000-0005-0000-0000-000090030000}"/>
    <cellStyle name="40% - Accent5 4 2 2" xfId="915" xr:uid="{00000000-0005-0000-0000-000091030000}"/>
    <cellStyle name="40% - Accent5 4 3" xfId="916" xr:uid="{00000000-0005-0000-0000-000092030000}"/>
    <cellStyle name="40% - Accent5 5" xfId="917" xr:uid="{00000000-0005-0000-0000-000093030000}"/>
    <cellStyle name="40% - Accent5 5 2" xfId="918" xr:uid="{00000000-0005-0000-0000-000094030000}"/>
    <cellStyle name="40% - Accent5 5 2 2" xfId="919" xr:uid="{00000000-0005-0000-0000-000095030000}"/>
    <cellStyle name="40% - Accent5 5 3" xfId="920" xr:uid="{00000000-0005-0000-0000-000096030000}"/>
    <cellStyle name="40% - Accent5 6" xfId="921" xr:uid="{00000000-0005-0000-0000-000097030000}"/>
    <cellStyle name="40% - Accent5 6 2" xfId="922" xr:uid="{00000000-0005-0000-0000-000098030000}"/>
    <cellStyle name="40% - Accent5 6 2 2" xfId="923" xr:uid="{00000000-0005-0000-0000-000099030000}"/>
    <cellStyle name="40% - Accent5 6 3" xfId="924" xr:uid="{00000000-0005-0000-0000-00009A030000}"/>
    <cellStyle name="40% - Accent5 7" xfId="925" xr:uid="{00000000-0005-0000-0000-00009B030000}"/>
    <cellStyle name="40% - Accent5 7 2" xfId="926" xr:uid="{00000000-0005-0000-0000-00009C030000}"/>
    <cellStyle name="40% - Accent5 7 2 2" xfId="927" xr:uid="{00000000-0005-0000-0000-00009D030000}"/>
    <cellStyle name="40% - Accent5 7 3" xfId="928" xr:uid="{00000000-0005-0000-0000-00009E030000}"/>
    <cellStyle name="40% - Accent5 8" xfId="929" xr:uid="{00000000-0005-0000-0000-00009F030000}"/>
    <cellStyle name="40% - Accent5 8 2" xfId="930" xr:uid="{00000000-0005-0000-0000-0000A0030000}"/>
    <cellStyle name="40% - Accent5 8 2 2" xfId="931" xr:uid="{00000000-0005-0000-0000-0000A1030000}"/>
    <cellStyle name="40% - Accent5 8 3" xfId="932" xr:uid="{00000000-0005-0000-0000-0000A2030000}"/>
    <cellStyle name="40% - Accent5 9" xfId="933" xr:uid="{00000000-0005-0000-0000-0000A3030000}"/>
    <cellStyle name="40% - Accent5 9 2" xfId="934" xr:uid="{00000000-0005-0000-0000-0000A4030000}"/>
    <cellStyle name="40% - Accent5 9 2 2" xfId="935" xr:uid="{00000000-0005-0000-0000-0000A5030000}"/>
    <cellStyle name="40% - Accent5 9 3" xfId="936" xr:uid="{00000000-0005-0000-0000-0000A6030000}"/>
    <cellStyle name="40% - Accent6 10" xfId="937" xr:uid="{00000000-0005-0000-0000-0000A7030000}"/>
    <cellStyle name="40% - Accent6 10 2" xfId="938" xr:uid="{00000000-0005-0000-0000-0000A8030000}"/>
    <cellStyle name="40% - Accent6 10 2 2" xfId="939" xr:uid="{00000000-0005-0000-0000-0000A9030000}"/>
    <cellStyle name="40% - Accent6 10 3" xfId="940" xr:uid="{00000000-0005-0000-0000-0000AA030000}"/>
    <cellStyle name="40% - Accent6 11" xfId="941" xr:uid="{00000000-0005-0000-0000-0000AB030000}"/>
    <cellStyle name="40% - Accent6 11 2" xfId="942" xr:uid="{00000000-0005-0000-0000-0000AC030000}"/>
    <cellStyle name="40% - Accent6 11 2 2" xfId="943" xr:uid="{00000000-0005-0000-0000-0000AD030000}"/>
    <cellStyle name="40% - Accent6 11 3" xfId="944" xr:uid="{00000000-0005-0000-0000-0000AE030000}"/>
    <cellStyle name="40% - Accent6 12" xfId="945" xr:uid="{00000000-0005-0000-0000-0000AF030000}"/>
    <cellStyle name="40% - Accent6 12 2" xfId="946" xr:uid="{00000000-0005-0000-0000-0000B0030000}"/>
    <cellStyle name="40% - Accent6 12 2 2" xfId="947" xr:uid="{00000000-0005-0000-0000-0000B1030000}"/>
    <cellStyle name="40% - Accent6 12 3" xfId="948" xr:uid="{00000000-0005-0000-0000-0000B2030000}"/>
    <cellStyle name="40% - Accent6 13" xfId="949" xr:uid="{00000000-0005-0000-0000-0000B3030000}"/>
    <cellStyle name="40% - Accent6 13 2" xfId="950" xr:uid="{00000000-0005-0000-0000-0000B4030000}"/>
    <cellStyle name="40% - Accent6 13 2 2" xfId="951" xr:uid="{00000000-0005-0000-0000-0000B5030000}"/>
    <cellStyle name="40% - Accent6 13 3" xfId="952" xr:uid="{00000000-0005-0000-0000-0000B6030000}"/>
    <cellStyle name="40% - Accent6 14" xfId="953" xr:uid="{00000000-0005-0000-0000-0000B7030000}"/>
    <cellStyle name="40% - Accent6 14 2" xfId="954" xr:uid="{00000000-0005-0000-0000-0000B8030000}"/>
    <cellStyle name="40% - Accent6 14 2 2" xfId="955" xr:uid="{00000000-0005-0000-0000-0000B9030000}"/>
    <cellStyle name="40% - Accent6 14 3" xfId="956" xr:uid="{00000000-0005-0000-0000-0000BA030000}"/>
    <cellStyle name="40% - Accent6 15" xfId="957" xr:uid="{00000000-0005-0000-0000-0000BB030000}"/>
    <cellStyle name="40% - Accent6 15 2" xfId="958" xr:uid="{00000000-0005-0000-0000-0000BC030000}"/>
    <cellStyle name="40% - Accent6 15 2 2" xfId="959" xr:uid="{00000000-0005-0000-0000-0000BD030000}"/>
    <cellStyle name="40% - Accent6 15 3" xfId="960" xr:uid="{00000000-0005-0000-0000-0000BE030000}"/>
    <cellStyle name="40% - Accent6 16" xfId="961" xr:uid="{00000000-0005-0000-0000-0000BF030000}"/>
    <cellStyle name="40% - Accent6 16 2" xfId="962" xr:uid="{00000000-0005-0000-0000-0000C0030000}"/>
    <cellStyle name="40% - Accent6 16 2 2" xfId="963" xr:uid="{00000000-0005-0000-0000-0000C1030000}"/>
    <cellStyle name="40% - Accent6 16 3" xfId="964" xr:uid="{00000000-0005-0000-0000-0000C2030000}"/>
    <cellStyle name="40% - Accent6 17" xfId="965" xr:uid="{00000000-0005-0000-0000-0000C3030000}"/>
    <cellStyle name="40% - Accent6 17 2" xfId="966" xr:uid="{00000000-0005-0000-0000-0000C4030000}"/>
    <cellStyle name="40% - Accent6 18" xfId="967" xr:uid="{00000000-0005-0000-0000-0000C5030000}"/>
    <cellStyle name="40% - Accent6 18 2" xfId="968" xr:uid="{00000000-0005-0000-0000-0000C6030000}"/>
    <cellStyle name="40% - Accent6 19" xfId="969" xr:uid="{00000000-0005-0000-0000-0000C7030000}"/>
    <cellStyle name="40% - Accent6 2" xfId="970" xr:uid="{00000000-0005-0000-0000-0000C8030000}"/>
    <cellStyle name="40% - Accent6 2 2" xfId="971" xr:uid="{00000000-0005-0000-0000-0000C9030000}"/>
    <cellStyle name="40% - Accent6 2 2 2" xfId="972" xr:uid="{00000000-0005-0000-0000-0000CA030000}"/>
    <cellStyle name="40% - Accent6 2 3" xfId="973" xr:uid="{00000000-0005-0000-0000-0000CB030000}"/>
    <cellStyle name="40% - Accent6 20" xfId="974" xr:uid="{00000000-0005-0000-0000-0000CC030000}"/>
    <cellStyle name="40% - Accent6 21" xfId="975" xr:uid="{00000000-0005-0000-0000-0000CD030000}"/>
    <cellStyle name="40% - Accent6 22" xfId="976" xr:uid="{00000000-0005-0000-0000-0000CE030000}"/>
    <cellStyle name="40% - Accent6 23" xfId="977" xr:uid="{00000000-0005-0000-0000-0000CF030000}"/>
    <cellStyle name="40% - Accent6 24" xfId="978" xr:uid="{00000000-0005-0000-0000-0000D0030000}"/>
    <cellStyle name="40% - Accent6 25" xfId="979" xr:uid="{00000000-0005-0000-0000-0000D1030000}"/>
    <cellStyle name="40% - Accent6 26" xfId="980" xr:uid="{00000000-0005-0000-0000-0000D2030000}"/>
    <cellStyle name="40% - Accent6 27" xfId="981" xr:uid="{00000000-0005-0000-0000-0000D3030000}"/>
    <cellStyle name="40% - Accent6 28" xfId="982" xr:uid="{00000000-0005-0000-0000-0000D4030000}"/>
    <cellStyle name="40% - Accent6 29" xfId="983" xr:uid="{00000000-0005-0000-0000-0000D5030000}"/>
    <cellStyle name="40% - Accent6 3" xfId="984" xr:uid="{00000000-0005-0000-0000-0000D6030000}"/>
    <cellStyle name="40% - Accent6 3 2" xfId="985" xr:uid="{00000000-0005-0000-0000-0000D7030000}"/>
    <cellStyle name="40% - Accent6 3 2 2" xfId="986" xr:uid="{00000000-0005-0000-0000-0000D8030000}"/>
    <cellStyle name="40% - Accent6 3 3" xfId="987" xr:uid="{00000000-0005-0000-0000-0000D9030000}"/>
    <cellStyle name="40% - Accent6 30" xfId="988" xr:uid="{00000000-0005-0000-0000-0000DA030000}"/>
    <cellStyle name="40% - Accent6 31" xfId="989" xr:uid="{00000000-0005-0000-0000-0000DB030000}"/>
    <cellStyle name="40% - Accent6 32" xfId="990" xr:uid="{00000000-0005-0000-0000-0000DC030000}"/>
    <cellStyle name="40% - Accent6 33" xfId="991" xr:uid="{00000000-0005-0000-0000-0000DD030000}"/>
    <cellStyle name="40% - Accent6 34" xfId="992" xr:uid="{00000000-0005-0000-0000-0000DE030000}"/>
    <cellStyle name="40% - Accent6 35" xfId="993" xr:uid="{00000000-0005-0000-0000-0000DF030000}"/>
    <cellStyle name="40% - Accent6 36" xfId="994" xr:uid="{00000000-0005-0000-0000-0000E0030000}"/>
    <cellStyle name="40% - Accent6 37" xfId="995" xr:uid="{00000000-0005-0000-0000-0000E1030000}"/>
    <cellStyle name="40% - Accent6 38" xfId="996" xr:uid="{00000000-0005-0000-0000-0000E2030000}"/>
    <cellStyle name="40% - Accent6 39" xfId="997" xr:uid="{00000000-0005-0000-0000-0000E3030000}"/>
    <cellStyle name="40% - Accent6 4" xfId="998" xr:uid="{00000000-0005-0000-0000-0000E4030000}"/>
    <cellStyle name="40% - Accent6 4 2" xfId="999" xr:uid="{00000000-0005-0000-0000-0000E5030000}"/>
    <cellStyle name="40% - Accent6 4 2 2" xfId="1000" xr:uid="{00000000-0005-0000-0000-0000E6030000}"/>
    <cellStyle name="40% - Accent6 4 3" xfId="1001" xr:uid="{00000000-0005-0000-0000-0000E7030000}"/>
    <cellStyle name="40% - Accent6 5" xfId="1002" xr:uid="{00000000-0005-0000-0000-0000E8030000}"/>
    <cellStyle name="40% - Accent6 5 2" xfId="1003" xr:uid="{00000000-0005-0000-0000-0000E9030000}"/>
    <cellStyle name="40% - Accent6 5 2 2" xfId="1004" xr:uid="{00000000-0005-0000-0000-0000EA030000}"/>
    <cellStyle name="40% - Accent6 5 3" xfId="1005" xr:uid="{00000000-0005-0000-0000-0000EB030000}"/>
    <cellStyle name="40% - Accent6 6" xfId="1006" xr:uid="{00000000-0005-0000-0000-0000EC030000}"/>
    <cellStyle name="40% - Accent6 6 2" xfId="1007" xr:uid="{00000000-0005-0000-0000-0000ED030000}"/>
    <cellStyle name="40% - Accent6 6 2 2" xfId="1008" xr:uid="{00000000-0005-0000-0000-0000EE030000}"/>
    <cellStyle name="40% - Accent6 6 3" xfId="1009" xr:uid="{00000000-0005-0000-0000-0000EF030000}"/>
    <cellStyle name="40% - Accent6 7" xfId="1010" xr:uid="{00000000-0005-0000-0000-0000F0030000}"/>
    <cellStyle name="40% - Accent6 7 2" xfId="1011" xr:uid="{00000000-0005-0000-0000-0000F1030000}"/>
    <cellStyle name="40% - Accent6 7 2 2" xfId="1012" xr:uid="{00000000-0005-0000-0000-0000F2030000}"/>
    <cellStyle name="40% - Accent6 7 3" xfId="1013" xr:uid="{00000000-0005-0000-0000-0000F3030000}"/>
    <cellStyle name="40% - Accent6 8" xfId="1014" xr:uid="{00000000-0005-0000-0000-0000F4030000}"/>
    <cellStyle name="40% - Accent6 8 2" xfId="1015" xr:uid="{00000000-0005-0000-0000-0000F5030000}"/>
    <cellStyle name="40% - Accent6 8 2 2" xfId="1016" xr:uid="{00000000-0005-0000-0000-0000F6030000}"/>
    <cellStyle name="40% - Accent6 8 3" xfId="1017" xr:uid="{00000000-0005-0000-0000-0000F7030000}"/>
    <cellStyle name="40% - Accent6 9" xfId="1018" xr:uid="{00000000-0005-0000-0000-0000F8030000}"/>
    <cellStyle name="40% - Accent6 9 2" xfId="1019" xr:uid="{00000000-0005-0000-0000-0000F9030000}"/>
    <cellStyle name="40% - Accent6 9 2 2" xfId="1020" xr:uid="{00000000-0005-0000-0000-0000FA030000}"/>
    <cellStyle name="40% - Accent6 9 3" xfId="1021" xr:uid="{00000000-0005-0000-0000-0000FB030000}"/>
    <cellStyle name="60% - Accent1 2" xfId="1022" xr:uid="{00000000-0005-0000-0000-0000FC030000}"/>
    <cellStyle name="60% - Accent1 3" xfId="1023" xr:uid="{00000000-0005-0000-0000-0000FD030000}"/>
    <cellStyle name="60% - Accent2 2" xfId="1024" xr:uid="{00000000-0005-0000-0000-0000FE030000}"/>
    <cellStyle name="60% - Accent2 3" xfId="1025" xr:uid="{00000000-0005-0000-0000-0000FF030000}"/>
    <cellStyle name="60% - Accent3 2" xfId="1026" xr:uid="{00000000-0005-0000-0000-000000040000}"/>
    <cellStyle name="60% - Accent3 3" xfId="1027" xr:uid="{00000000-0005-0000-0000-000001040000}"/>
    <cellStyle name="60% - Accent4 2" xfId="1028" xr:uid="{00000000-0005-0000-0000-000002040000}"/>
    <cellStyle name="60% - Accent4 3" xfId="1029" xr:uid="{00000000-0005-0000-0000-000003040000}"/>
    <cellStyle name="60% - Accent5 2" xfId="1030" xr:uid="{00000000-0005-0000-0000-000004040000}"/>
    <cellStyle name="60% - Accent5 3" xfId="1031" xr:uid="{00000000-0005-0000-0000-000005040000}"/>
    <cellStyle name="60% - Accent6 2" xfId="1032" xr:uid="{00000000-0005-0000-0000-000006040000}"/>
    <cellStyle name="60% - Accent6 3" xfId="1033" xr:uid="{00000000-0005-0000-0000-000007040000}"/>
    <cellStyle name="Comma" xfId="1227" builtinId="3"/>
    <cellStyle name="Neutral 2" xfId="1034" xr:uid="{00000000-0005-0000-0000-000008040000}"/>
    <cellStyle name="Neutral 3" xfId="1035" xr:uid="{00000000-0005-0000-0000-000009040000}"/>
    <cellStyle name="Normal" xfId="0" builtinId="0"/>
    <cellStyle name="Normal 10" xfId="1036" xr:uid="{00000000-0005-0000-0000-00000B040000}"/>
    <cellStyle name="Normal 10 2" xfId="1037" xr:uid="{00000000-0005-0000-0000-00000C040000}"/>
    <cellStyle name="Normal 10 2 2" xfId="1038" xr:uid="{00000000-0005-0000-0000-00000D040000}"/>
    <cellStyle name="Normal 10 3" xfId="1039" xr:uid="{00000000-0005-0000-0000-00000E040000}"/>
    <cellStyle name="Normal 11" xfId="1040" xr:uid="{00000000-0005-0000-0000-00000F040000}"/>
    <cellStyle name="Normal 11 2" xfId="1041" xr:uid="{00000000-0005-0000-0000-000010040000}"/>
    <cellStyle name="Normal 11 2 2" xfId="1042" xr:uid="{00000000-0005-0000-0000-000011040000}"/>
    <cellStyle name="Normal 11 3" xfId="1043" xr:uid="{00000000-0005-0000-0000-000012040000}"/>
    <cellStyle name="Normal 12" xfId="1044" xr:uid="{00000000-0005-0000-0000-000013040000}"/>
    <cellStyle name="Normal 12 2" xfId="1045" xr:uid="{00000000-0005-0000-0000-000014040000}"/>
    <cellStyle name="Normal 12 2 2" xfId="1046" xr:uid="{00000000-0005-0000-0000-000015040000}"/>
    <cellStyle name="Normal 12 3" xfId="1047" xr:uid="{00000000-0005-0000-0000-000016040000}"/>
    <cellStyle name="Normal 13" xfId="1048" xr:uid="{00000000-0005-0000-0000-000017040000}"/>
    <cellStyle name="Normal 13 2" xfId="1049" xr:uid="{00000000-0005-0000-0000-000018040000}"/>
    <cellStyle name="Normal 13 2 2" xfId="1050" xr:uid="{00000000-0005-0000-0000-000019040000}"/>
    <cellStyle name="Normal 13 3" xfId="1051" xr:uid="{00000000-0005-0000-0000-00001A040000}"/>
    <cellStyle name="Normal 14" xfId="1052" xr:uid="{00000000-0005-0000-0000-00001B040000}"/>
    <cellStyle name="Normal 14 2" xfId="1053" xr:uid="{00000000-0005-0000-0000-00001C040000}"/>
    <cellStyle name="Normal 14 2 2" xfId="1054" xr:uid="{00000000-0005-0000-0000-00001D040000}"/>
    <cellStyle name="Normal 14 3" xfId="1055" xr:uid="{00000000-0005-0000-0000-00001E040000}"/>
    <cellStyle name="Normal 15" xfId="1056" xr:uid="{00000000-0005-0000-0000-00001F040000}"/>
    <cellStyle name="Normal 15 2" xfId="1057" xr:uid="{00000000-0005-0000-0000-000020040000}"/>
    <cellStyle name="Normal 15 2 2" xfId="1058" xr:uid="{00000000-0005-0000-0000-000021040000}"/>
    <cellStyle name="Normal 15 3" xfId="1059" xr:uid="{00000000-0005-0000-0000-000022040000}"/>
    <cellStyle name="Normal 16" xfId="1060" xr:uid="{00000000-0005-0000-0000-000023040000}"/>
    <cellStyle name="Normal 16 2" xfId="1061" xr:uid="{00000000-0005-0000-0000-000024040000}"/>
    <cellStyle name="Normal 16 2 2" xfId="1062" xr:uid="{00000000-0005-0000-0000-000025040000}"/>
    <cellStyle name="Normal 16 3" xfId="1063" xr:uid="{00000000-0005-0000-0000-000026040000}"/>
    <cellStyle name="Normal 17" xfId="1064" xr:uid="{00000000-0005-0000-0000-000027040000}"/>
    <cellStyle name="Normal 17 2" xfId="1065" xr:uid="{00000000-0005-0000-0000-000028040000}"/>
    <cellStyle name="Normal 17 2 2" xfId="1066" xr:uid="{00000000-0005-0000-0000-000029040000}"/>
    <cellStyle name="Normal 17 3" xfId="1067" xr:uid="{00000000-0005-0000-0000-00002A040000}"/>
    <cellStyle name="Normal 18" xfId="1068" xr:uid="{00000000-0005-0000-0000-00002B040000}"/>
    <cellStyle name="Normal 18 2" xfId="1069" xr:uid="{00000000-0005-0000-0000-00002C040000}"/>
    <cellStyle name="Normal 18 2 2" xfId="1070" xr:uid="{00000000-0005-0000-0000-00002D040000}"/>
    <cellStyle name="Normal 18 3" xfId="1071" xr:uid="{00000000-0005-0000-0000-00002E040000}"/>
    <cellStyle name="Normal 19" xfId="1072" xr:uid="{00000000-0005-0000-0000-00002F040000}"/>
    <cellStyle name="Normal 19 2" xfId="1073" xr:uid="{00000000-0005-0000-0000-000030040000}"/>
    <cellStyle name="Normal 19 2 2" xfId="1074" xr:uid="{00000000-0005-0000-0000-000031040000}"/>
    <cellStyle name="Normal 19 3" xfId="1075" xr:uid="{00000000-0005-0000-0000-000032040000}"/>
    <cellStyle name="Normal 2" xfId="1076" xr:uid="{00000000-0005-0000-0000-000033040000}"/>
    <cellStyle name="Normal 2 2" xfId="1077" xr:uid="{00000000-0005-0000-0000-000034040000}"/>
    <cellStyle name="Normal 2 2 2" xfId="1078" xr:uid="{00000000-0005-0000-0000-000035040000}"/>
    <cellStyle name="Normal 2 3" xfId="1079" xr:uid="{00000000-0005-0000-0000-000036040000}"/>
    <cellStyle name="Normal 20" xfId="1080" xr:uid="{00000000-0005-0000-0000-000037040000}"/>
    <cellStyle name="Normal 20 2" xfId="1081" xr:uid="{00000000-0005-0000-0000-000038040000}"/>
    <cellStyle name="Normal 20 2 2" xfId="1082" xr:uid="{00000000-0005-0000-0000-000039040000}"/>
    <cellStyle name="Normal 20 3" xfId="1083" xr:uid="{00000000-0005-0000-0000-00003A040000}"/>
    <cellStyle name="Normal 21" xfId="1084" xr:uid="{00000000-0005-0000-0000-00003B040000}"/>
    <cellStyle name="Normal 22" xfId="1085" xr:uid="{00000000-0005-0000-0000-00003C040000}"/>
    <cellStyle name="Normal 22 2" xfId="1086" xr:uid="{00000000-0005-0000-0000-00003D040000}"/>
    <cellStyle name="Normal 23" xfId="1087" xr:uid="{00000000-0005-0000-0000-00003E040000}"/>
    <cellStyle name="Normal 23 2" xfId="1088" xr:uid="{00000000-0005-0000-0000-00003F040000}"/>
    <cellStyle name="Normal 24" xfId="1089" xr:uid="{00000000-0005-0000-0000-000040040000}"/>
    <cellStyle name="Normal 25" xfId="1090" xr:uid="{00000000-0005-0000-0000-000041040000}"/>
    <cellStyle name="Normal 26" xfId="1091" xr:uid="{00000000-0005-0000-0000-000042040000}"/>
    <cellStyle name="Normal 27" xfId="1092" xr:uid="{00000000-0005-0000-0000-000043040000}"/>
    <cellStyle name="Normal 28" xfId="1093" xr:uid="{00000000-0005-0000-0000-000044040000}"/>
    <cellStyle name="Normal 29" xfId="1094" xr:uid="{00000000-0005-0000-0000-000045040000}"/>
    <cellStyle name="Normal 3" xfId="1095" xr:uid="{00000000-0005-0000-0000-000046040000}"/>
    <cellStyle name="Normal 3 2" xfId="1096" xr:uid="{00000000-0005-0000-0000-000047040000}"/>
    <cellStyle name="Normal 3 2 2" xfId="1097" xr:uid="{00000000-0005-0000-0000-000048040000}"/>
    <cellStyle name="Normal 3 3" xfId="1098" xr:uid="{00000000-0005-0000-0000-000049040000}"/>
    <cellStyle name="Normal 30" xfId="1099" xr:uid="{00000000-0005-0000-0000-00004A040000}"/>
    <cellStyle name="Normal 31" xfId="1100" xr:uid="{00000000-0005-0000-0000-00004B040000}"/>
    <cellStyle name="Normal 32" xfId="1101" xr:uid="{00000000-0005-0000-0000-00004C040000}"/>
    <cellStyle name="Normal 33" xfId="1102" xr:uid="{00000000-0005-0000-0000-00004D040000}"/>
    <cellStyle name="Normal 34" xfId="1103" xr:uid="{00000000-0005-0000-0000-00004E040000}"/>
    <cellStyle name="Normal 35" xfId="1104" xr:uid="{00000000-0005-0000-0000-00004F040000}"/>
    <cellStyle name="Normal 36" xfId="1105" xr:uid="{00000000-0005-0000-0000-000050040000}"/>
    <cellStyle name="Normal 37" xfId="1106" xr:uid="{00000000-0005-0000-0000-000051040000}"/>
    <cellStyle name="Normal 38" xfId="1107" xr:uid="{00000000-0005-0000-0000-000052040000}"/>
    <cellStyle name="Normal 39" xfId="1108" xr:uid="{00000000-0005-0000-0000-000053040000}"/>
    <cellStyle name="Normal 4" xfId="1109" xr:uid="{00000000-0005-0000-0000-000054040000}"/>
    <cellStyle name="Normal 4 2" xfId="1110" xr:uid="{00000000-0005-0000-0000-000055040000}"/>
    <cellStyle name="Normal 4 2 2" xfId="1111" xr:uid="{00000000-0005-0000-0000-000056040000}"/>
    <cellStyle name="Normal 4 3" xfId="1112" xr:uid="{00000000-0005-0000-0000-000057040000}"/>
    <cellStyle name="Normal 40" xfId="1113" xr:uid="{00000000-0005-0000-0000-000058040000}"/>
    <cellStyle name="Normal 41" xfId="1114" xr:uid="{00000000-0005-0000-0000-000059040000}"/>
    <cellStyle name="Normal 42" xfId="1115" xr:uid="{00000000-0005-0000-0000-00005A040000}"/>
    <cellStyle name="Normal 43" xfId="1116" xr:uid="{00000000-0005-0000-0000-00005B040000}"/>
    <cellStyle name="Normal 44" xfId="1117" xr:uid="{00000000-0005-0000-0000-00005C040000}"/>
    <cellStyle name="Normal 45" xfId="1" xr:uid="{00000000-0005-0000-0000-00005D040000}"/>
    <cellStyle name="Normal 5" xfId="1118" xr:uid="{00000000-0005-0000-0000-00005E040000}"/>
    <cellStyle name="Normal 5 2" xfId="1119" xr:uid="{00000000-0005-0000-0000-00005F040000}"/>
    <cellStyle name="Normal 5 2 2" xfId="1120" xr:uid="{00000000-0005-0000-0000-000060040000}"/>
    <cellStyle name="Normal 5 3" xfId="1121" xr:uid="{00000000-0005-0000-0000-000061040000}"/>
    <cellStyle name="Normal 6" xfId="1122" xr:uid="{00000000-0005-0000-0000-000062040000}"/>
    <cellStyle name="Normal 6 2" xfId="1123" xr:uid="{00000000-0005-0000-0000-000063040000}"/>
    <cellStyle name="Normal 6 2 2" xfId="1124" xr:uid="{00000000-0005-0000-0000-000064040000}"/>
    <cellStyle name="Normal 6 3" xfId="1125" xr:uid="{00000000-0005-0000-0000-000065040000}"/>
    <cellStyle name="Normal 7" xfId="1126" xr:uid="{00000000-0005-0000-0000-000066040000}"/>
    <cellStyle name="Normal 7 2" xfId="1127" xr:uid="{00000000-0005-0000-0000-000067040000}"/>
    <cellStyle name="Normal 7 2 2" xfId="1128" xr:uid="{00000000-0005-0000-0000-000068040000}"/>
    <cellStyle name="Normal 7 3" xfId="1129" xr:uid="{00000000-0005-0000-0000-000069040000}"/>
    <cellStyle name="Normal 8" xfId="1130" xr:uid="{00000000-0005-0000-0000-00006A040000}"/>
    <cellStyle name="Normal 8 2" xfId="1131" xr:uid="{00000000-0005-0000-0000-00006B040000}"/>
    <cellStyle name="Normal 8 2 2" xfId="1132" xr:uid="{00000000-0005-0000-0000-00006C040000}"/>
    <cellStyle name="Normal 8 3" xfId="1133" xr:uid="{00000000-0005-0000-0000-00006D040000}"/>
    <cellStyle name="Normal 9" xfId="1134" xr:uid="{00000000-0005-0000-0000-00006E040000}"/>
    <cellStyle name="Normal 9 2" xfId="1135" xr:uid="{00000000-0005-0000-0000-00006F040000}"/>
    <cellStyle name="Normal 9 2 2" xfId="1136" xr:uid="{00000000-0005-0000-0000-000070040000}"/>
    <cellStyle name="Normal 9 3" xfId="1137" xr:uid="{00000000-0005-0000-0000-000071040000}"/>
    <cellStyle name="Note 10" xfId="1138" xr:uid="{00000000-0005-0000-0000-000072040000}"/>
    <cellStyle name="Note 10 2" xfId="1139" xr:uid="{00000000-0005-0000-0000-000073040000}"/>
    <cellStyle name="Note 10 2 2" xfId="1140" xr:uid="{00000000-0005-0000-0000-000074040000}"/>
    <cellStyle name="Note 10 3" xfId="1141" xr:uid="{00000000-0005-0000-0000-000075040000}"/>
    <cellStyle name="Note 11" xfId="1142" xr:uid="{00000000-0005-0000-0000-000076040000}"/>
    <cellStyle name="Note 11 2" xfId="1143" xr:uid="{00000000-0005-0000-0000-000077040000}"/>
    <cellStyle name="Note 11 2 2" xfId="1144" xr:uid="{00000000-0005-0000-0000-000078040000}"/>
    <cellStyle name="Note 11 3" xfId="1145" xr:uid="{00000000-0005-0000-0000-000079040000}"/>
    <cellStyle name="Note 12" xfId="1146" xr:uid="{00000000-0005-0000-0000-00007A040000}"/>
    <cellStyle name="Note 12 2" xfId="1147" xr:uid="{00000000-0005-0000-0000-00007B040000}"/>
    <cellStyle name="Note 12 2 2" xfId="1148" xr:uid="{00000000-0005-0000-0000-00007C040000}"/>
    <cellStyle name="Note 12 3" xfId="1149" xr:uid="{00000000-0005-0000-0000-00007D040000}"/>
    <cellStyle name="Note 13" xfId="1150" xr:uid="{00000000-0005-0000-0000-00007E040000}"/>
    <cellStyle name="Note 13 2" xfId="1151" xr:uid="{00000000-0005-0000-0000-00007F040000}"/>
    <cellStyle name="Note 13 2 2" xfId="1152" xr:uid="{00000000-0005-0000-0000-000080040000}"/>
    <cellStyle name="Note 13 3" xfId="1153" xr:uid="{00000000-0005-0000-0000-000081040000}"/>
    <cellStyle name="Note 14" xfId="1154" xr:uid="{00000000-0005-0000-0000-000082040000}"/>
    <cellStyle name="Note 14 2" xfId="1155" xr:uid="{00000000-0005-0000-0000-000083040000}"/>
    <cellStyle name="Note 14 2 2" xfId="1156" xr:uid="{00000000-0005-0000-0000-000084040000}"/>
    <cellStyle name="Note 14 3" xfId="1157" xr:uid="{00000000-0005-0000-0000-000085040000}"/>
    <cellStyle name="Note 15" xfId="1158" xr:uid="{00000000-0005-0000-0000-000086040000}"/>
    <cellStyle name="Note 15 2" xfId="1159" xr:uid="{00000000-0005-0000-0000-000087040000}"/>
    <cellStyle name="Note 15 2 2" xfId="1160" xr:uid="{00000000-0005-0000-0000-000088040000}"/>
    <cellStyle name="Note 15 3" xfId="1161" xr:uid="{00000000-0005-0000-0000-000089040000}"/>
    <cellStyle name="Note 16" xfId="1162" xr:uid="{00000000-0005-0000-0000-00008A040000}"/>
    <cellStyle name="Note 16 2" xfId="1163" xr:uid="{00000000-0005-0000-0000-00008B040000}"/>
    <cellStyle name="Note 16 2 2" xfId="1164" xr:uid="{00000000-0005-0000-0000-00008C040000}"/>
    <cellStyle name="Note 16 3" xfId="1165" xr:uid="{00000000-0005-0000-0000-00008D040000}"/>
    <cellStyle name="Note 17" xfId="1166" xr:uid="{00000000-0005-0000-0000-00008E040000}"/>
    <cellStyle name="Note 17 2" xfId="1167" xr:uid="{00000000-0005-0000-0000-00008F040000}"/>
    <cellStyle name="Note 17 2 2" xfId="1168" xr:uid="{00000000-0005-0000-0000-000090040000}"/>
    <cellStyle name="Note 17 3" xfId="1169" xr:uid="{00000000-0005-0000-0000-000091040000}"/>
    <cellStyle name="Note 18" xfId="1170" xr:uid="{00000000-0005-0000-0000-000092040000}"/>
    <cellStyle name="Note 18 2" xfId="1171" xr:uid="{00000000-0005-0000-0000-000093040000}"/>
    <cellStyle name="Note 19" xfId="1172" xr:uid="{00000000-0005-0000-0000-000094040000}"/>
    <cellStyle name="Note 2" xfId="1173" xr:uid="{00000000-0005-0000-0000-000095040000}"/>
    <cellStyle name="Note 2 2" xfId="1174" xr:uid="{00000000-0005-0000-0000-000096040000}"/>
    <cellStyle name="Note 2 2 2" xfId="1175" xr:uid="{00000000-0005-0000-0000-000097040000}"/>
    <cellStyle name="Note 2 3" xfId="1176" xr:uid="{00000000-0005-0000-0000-000098040000}"/>
    <cellStyle name="Note 20" xfId="1177" xr:uid="{00000000-0005-0000-0000-000099040000}"/>
    <cellStyle name="Note 21" xfId="1178" xr:uid="{00000000-0005-0000-0000-00009A040000}"/>
    <cellStyle name="Note 22" xfId="1179" xr:uid="{00000000-0005-0000-0000-00009B040000}"/>
    <cellStyle name="Note 23" xfId="1180" xr:uid="{00000000-0005-0000-0000-00009C040000}"/>
    <cellStyle name="Note 24" xfId="1181" xr:uid="{00000000-0005-0000-0000-00009D040000}"/>
    <cellStyle name="Note 25" xfId="1182" xr:uid="{00000000-0005-0000-0000-00009E040000}"/>
    <cellStyle name="Note 26" xfId="1183" xr:uid="{00000000-0005-0000-0000-00009F040000}"/>
    <cellStyle name="Note 27" xfId="1184" xr:uid="{00000000-0005-0000-0000-0000A0040000}"/>
    <cellStyle name="Note 28" xfId="1185" xr:uid="{00000000-0005-0000-0000-0000A1040000}"/>
    <cellStyle name="Note 29" xfId="1186" xr:uid="{00000000-0005-0000-0000-0000A2040000}"/>
    <cellStyle name="Note 3" xfId="1187" xr:uid="{00000000-0005-0000-0000-0000A3040000}"/>
    <cellStyle name="Note 3 2" xfId="1188" xr:uid="{00000000-0005-0000-0000-0000A4040000}"/>
    <cellStyle name="Note 3 2 2" xfId="1189" xr:uid="{00000000-0005-0000-0000-0000A5040000}"/>
    <cellStyle name="Note 3 3" xfId="1190" xr:uid="{00000000-0005-0000-0000-0000A6040000}"/>
    <cellStyle name="Note 30" xfId="1191" xr:uid="{00000000-0005-0000-0000-0000A7040000}"/>
    <cellStyle name="Note 31" xfId="1192" xr:uid="{00000000-0005-0000-0000-0000A8040000}"/>
    <cellStyle name="Note 32" xfId="1193" xr:uid="{00000000-0005-0000-0000-0000A9040000}"/>
    <cellStyle name="Note 33" xfId="1194" xr:uid="{00000000-0005-0000-0000-0000AA040000}"/>
    <cellStyle name="Note 34" xfId="1195" xr:uid="{00000000-0005-0000-0000-0000AB040000}"/>
    <cellStyle name="Note 35" xfId="1196" xr:uid="{00000000-0005-0000-0000-0000AC040000}"/>
    <cellStyle name="Note 36" xfId="1197" xr:uid="{00000000-0005-0000-0000-0000AD040000}"/>
    <cellStyle name="Note 37" xfId="1198" xr:uid="{00000000-0005-0000-0000-0000AE040000}"/>
    <cellStyle name="Note 38" xfId="1199" xr:uid="{00000000-0005-0000-0000-0000AF040000}"/>
    <cellStyle name="Note 39" xfId="1200" xr:uid="{00000000-0005-0000-0000-0000B0040000}"/>
    <cellStyle name="Note 4" xfId="1201" xr:uid="{00000000-0005-0000-0000-0000B1040000}"/>
    <cellStyle name="Note 4 2" xfId="1202" xr:uid="{00000000-0005-0000-0000-0000B2040000}"/>
    <cellStyle name="Note 4 2 2" xfId="1203" xr:uid="{00000000-0005-0000-0000-0000B3040000}"/>
    <cellStyle name="Note 4 3" xfId="1204" xr:uid="{00000000-0005-0000-0000-0000B4040000}"/>
    <cellStyle name="Note 5" xfId="1205" xr:uid="{00000000-0005-0000-0000-0000B5040000}"/>
    <cellStyle name="Note 5 2" xfId="1206" xr:uid="{00000000-0005-0000-0000-0000B6040000}"/>
    <cellStyle name="Note 5 2 2" xfId="1207" xr:uid="{00000000-0005-0000-0000-0000B7040000}"/>
    <cellStyle name="Note 5 3" xfId="1208" xr:uid="{00000000-0005-0000-0000-0000B8040000}"/>
    <cellStyle name="Note 6" xfId="1209" xr:uid="{00000000-0005-0000-0000-0000B9040000}"/>
    <cellStyle name="Note 6 2" xfId="1210" xr:uid="{00000000-0005-0000-0000-0000BA040000}"/>
    <cellStyle name="Note 6 2 2" xfId="1211" xr:uid="{00000000-0005-0000-0000-0000BB040000}"/>
    <cellStyle name="Note 6 3" xfId="1212" xr:uid="{00000000-0005-0000-0000-0000BC040000}"/>
    <cellStyle name="Note 7" xfId="1213" xr:uid="{00000000-0005-0000-0000-0000BD040000}"/>
    <cellStyle name="Note 7 2" xfId="1214" xr:uid="{00000000-0005-0000-0000-0000BE040000}"/>
    <cellStyle name="Note 7 2 2" xfId="1215" xr:uid="{00000000-0005-0000-0000-0000BF040000}"/>
    <cellStyle name="Note 7 3" xfId="1216" xr:uid="{00000000-0005-0000-0000-0000C0040000}"/>
    <cellStyle name="Note 8" xfId="1217" xr:uid="{00000000-0005-0000-0000-0000C1040000}"/>
    <cellStyle name="Note 8 2" xfId="1218" xr:uid="{00000000-0005-0000-0000-0000C2040000}"/>
    <cellStyle name="Note 8 2 2" xfId="1219" xr:uid="{00000000-0005-0000-0000-0000C3040000}"/>
    <cellStyle name="Note 8 3" xfId="1220" xr:uid="{00000000-0005-0000-0000-0000C4040000}"/>
    <cellStyle name="Note 9" xfId="1221" xr:uid="{00000000-0005-0000-0000-0000C5040000}"/>
    <cellStyle name="Note 9 2" xfId="1222" xr:uid="{00000000-0005-0000-0000-0000C6040000}"/>
    <cellStyle name="Note 9 2 2" xfId="1223" xr:uid="{00000000-0005-0000-0000-0000C7040000}"/>
    <cellStyle name="Note 9 3" xfId="1224" xr:uid="{00000000-0005-0000-0000-0000C8040000}"/>
    <cellStyle name="Title 2" xfId="1225" xr:uid="{00000000-0005-0000-0000-0000C9040000}"/>
    <cellStyle name="Title 3" xfId="1226" xr:uid="{00000000-0005-0000-0000-0000CA040000}"/>
  </cellStyles>
  <dxfs count="44"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Wayne/Monthly%20Reports/1%20Statistics/Monthly%20Finance%20Reporting%20Feb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e%20Share/Statistical%20Reports/Passenger%20statistics/Passenger%20stat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AX Source Data"/>
      <sheetName val="PAX Movements"/>
      <sheetName val="Ops Source Data"/>
      <sheetName val="Ops Movements"/>
      <sheetName val="Lists"/>
      <sheetName val="INPUT"/>
      <sheetName val="Route &amp; Month"/>
      <sheetName val="Vlookup"/>
      <sheetName val="Reasons"/>
      <sheetName val="Data sheet for graphs"/>
      <sheetName val="Monthly Graph 2019"/>
      <sheetName val="Cumulative Graph 2019"/>
      <sheetName val="2018 Pax"/>
      <sheetName val="Jan 19"/>
      <sheetName val="Feb 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140</v>
          </cell>
        </row>
        <row r="68">
          <cell r="E68">
            <v>536</v>
          </cell>
        </row>
        <row r="69">
          <cell r="E69">
            <v>1035</v>
          </cell>
        </row>
        <row r="70">
          <cell r="E70">
            <v>1261</v>
          </cell>
        </row>
        <row r="71">
          <cell r="E71">
            <v>1082</v>
          </cell>
        </row>
        <row r="72">
          <cell r="E72">
            <v>1671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18"/>
      <sheetName val="Feb 18"/>
      <sheetName val="Mar 18"/>
      <sheetName val="April 18"/>
      <sheetName val="May 18"/>
      <sheetName val="June 18"/>
      <sheetName val="July 18"/>
      <sheetName val="August 18"/>
      <sheetName val="Sept 18"/>
      <sheetName val="Oct 18"/>
      <sheetName val="Nov 18"/>
      <sheetName val="Sheet1"/>
      <sheetName val="Sheet4"/>
      <sheetName val="Sheet5"/>
      <sheetName val="Sheet6"/>
      <sheetName val="Sheet7"/>
      <sheetName val="Data nov18"/>
      <sheetName val="Dec 18"/>
      <sheetName val="Dec 2012"/>
      <sheetName val="Dec 12"/>
      <sheetName val="Sheet2"/>
      <sheetName val="Sheet8"/>
      <sheetName val="Sheet9"/>
      <sheetName val="Sheet10"/>
      <sheetName val="Sheet11"/>
      <sheetName val="Sheet12"/>
      <sheetName val="Sheet13"/>
      <sheetName val="Data Dec18"/>
      <sheetName val="Jan 19"/>
      <sheetName val="Feb 19"/>
    </sheetNames>
    <sheetDataSet>
      <sheetData sheetId="0" refreshError="1"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68</v>
          </cell>
        </row>
        <row r="69">
          <cell r="E69">
            <v>399</v>
          </cell>
        </row>
        <row r="70">
          <cell r="E70">
            <v>555</v>
          </cell>
        </row>
        <row r="71">
          <cell r="E71">
            <v>601</v>
          </cell>
        </row>
        <row r="72">
          <cell r="E72">
            <v>620</v>
          </cell>
        </row>
        <row r="73">
          <cell r="E73">
            <v>1979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Finance/Wayne/Monthly%20Reports/1%20Statistics/Monthly%20Finance%20Reporting%20Mar%20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ris, Wayne" refreshedDate="43571.454859953701" createdVersion="4" refreshedVersion="4" minRefreshableVersion="3" recordCount="419" xr:uid="{B9CD38E7-B6CB-4E8A-A307-A6066C21BA5A}">
  <cacheSource type="worksheet">
    <worksheetSource ref="A4:M423" sheet="PAX Source Data" r:id="rId2"/>
  </cacheSource>
  <cacheFields count="13">
    <cacheField name="Port call - Previous port " numFmtId="0">
      <sharedItems/>
    </cacheField>
    <cacheField name="Cargo origin locode " numFmtId="0">
      <sharedItems/>
    </cacheField>
    <cacheField name="Port call - Next port " numFmtId="0">
      <sharedItems/>
    </cacheField>
    <cacheField name="Cargo destination locode " numFmtId="0">
      <sharedItems/>
    </cacheField>
    <cacheField name="Port Call number " numFmtId="0">
      <sharedItems/>
    </cacheField>
    <cacheField name="Berthing - Actual berthing date " numFmtId="22">
      <sharedItems containsSemiMixedTypes="0" containsNonDate="0" containsDate="1" containsString="0" minDate="2019-03-01T04:08:00" maxDate="2019-03-31T15:48:00"/>
    </cacheField>
    <cacheField name="Berthing - Actual unberthing date " numFmtId="22">
      <sharedItems containsSemiMixedTypes="0" containsNonDate="0" containsDate="1" containsString="0" minDate="2019-03-01T06:00:00" maxDate="2019-03-31T22:00:00"/>
    </cacheField>
    <cacheField name="Type of operation " numFmtId="0">
      <sharedItems count="3">
        <s v="Unloading"/>
        <s v="Loading"/>
        <s v="Transfer"/>
      </sharedItems>
    </cacheField>
    <cacheField name="Type of cargo " numFmtId="0">
      <sharedItems count="3">
        <s v="Adult Passenger"/>
        <s v="Infant Passenger"/>
        <s v="Child Passenger"/>
      </sharedItems>
    </cacheField>
    <cacheField name="Quantity " numFmtId="0">
      <sharedItems containsSemiMixedTypes="0" containsString="0" containsNumber="1" containsInteger="1" minValue="1" maxValue="469"/>
    </cacheField>
    <cacheField name="Port code " numFmtId="0">
      <sharedItems/>
    </cacheField>
    <cacheField name="Vessel " numFmtId="0">
      <sharedItems/>
    </cacheField>
    <cacheField name="Port" numFmtId="0">
      <sharedItems count="7">
        <s v="PME"/>
        <s v="JER"/>
        <s v="POO"/>
        <s v="SML"/>
        <s v="SRK"/>
        <s v="HRM"/>
        <s v="STH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9">
  <r>
    <s v="PORTSMOUTH"/>
    <s v="PME"/>
    <s v="JERSEY"/>
    <s v="GCI"/>
    <s v="P201900599"/>
    <d v="2019-03-31T15:48:00"/>
    <d v="2019-03-31T17:08:00"/>
    <x v="0"/>
    <x v="0"/>
    <n v="4"/>
    <s v="P"/>
    <s v="Commodore Clipper"/>
    <x v="0"/>
  </r>
  <r>
    <s v="PORTSMOUTH"/>
    <s v="GCI"/>
    <s v="JERSEY"/>
    <s v="JER"/>
    <s v="P201900599"/>
    <d v="2019-03-31T15:48:00"/>
    <d v="2019-03-31T17:08:00"/>
    <x v="1"/>
    <x v="0"/>
    <n v="8"/>
    <s v="P"/>
    <s v="Commodore Clipper"/>
    <x v="1"/>
  </r>
  <r>
    <s v="PORTSMOUTH"/>
    <s v="GCI"/>
    <s v="JERSEY"/>
    <s v="PME"/>
    <s v="P201900599"/>
    <d v="2019-03-31T15:48:00"/>
    <d v="2019-03-31T17:08:00"/>
    <x v="1"/>
    <x v="0"/>
    <n v="1"/>
    <s v="P"/>
    <s v="Commodore Clipper"/>
    <x v="0"/>
  </r>
  <r>
    <s v="POOLE"/>
    <s v="POO"/>
    <s v="POOLE"/>
    <s v="GCI"/>
    <s v="P201900497"/>
    <d v="2019-03-17T14:42:00"/>
    <d v="2019-03-17T15:29:00"/>
    <x v="0"/>
    <x v="0"/>
    <n v="105"/>
    <s v="P"/>
    <s v="Condor Liberation"/>
    <x v="2"/>
  </r>
  <r>
    <s v="POOLE"/>
    <s v="GCI"/>
    <s v="POOLE"/>
    <s v="POO"/>
    <s v="P201900497"/>
    <d v="2019-03-17T14:42:00"/>
    <d v="2019-03-17T15:29:00"/>
    <x v="1"/>
    <x v="1"/>
    <n v="1"/>
    <s v="P"/>
    <s v="Condor Liberation"/>
    <x v="2"/>
  </r>
  <r>
    <s v="POOLE"/>
    <s v="GCI"/>
    <s v="POOLE"/>
    <s v="POO"/>
    <s v="P201900497"/>
    <d v="2019-03-17T14:42:00"/>
    <d v="2019-03-17T15:29:00"/>
    <x v="1"/>
    <x v="2"/>
    <n v="1"/>
    <s v="P"/>
    <s v="Condor Liberation"/>
    <x v="2"/>
  </r>
  <r>
    <s v="POOLE"/>
    <s v="GCI"/>
    <s v="POOLE"/>
    <s v="POO"/>
    <s v="P201900497"/>
    <d v="2019-03-17T14:42:00"/>
    <d v="2019-03-17T15:29:00"/>
    <x v="1"/>
    <x v="0"/>
    <n v="100"/>
    <s v="P"/>
    <s v="Condor Liberation"/>
    <x v="2"/>
  </r>
  <r>
    <s v="POOLE"/>
    <s v="POO"/>
    <s v="POOLE"/>
    <s v="GCI"/>
    <s v="P201900497"/>
    <d v="2019-03-17T14:42:00"/>
    <d v="2019-03-17T15:29:00"/>
    <x v="0"/>
    <x v="2"/>
    <n v="58"/>
    <s v="P"/>
    <s v="Condor Liberation"/>
    <x v="2"/>
  </r>
  <r>
    <s v="PORTSMOUTH"/>
    <s v="GCI"/>
    <s v="JERSEY"/>
    <s v="JER"/>
    <s v="P201900496"/>
    <d v="2019-03-17T09:00:00"/>
    <d v="2019-03-17T10:36:00"/>
    <x v="1"/>
    <x v="0"/>
    <n v="1"/>
    <s v="P"/>
    <s v="Arrow"/>
    <x v="1"/>
  </r>
  <r>
    <s v="JERSEY/ST MALO"/>
    <s v="JER"/>
    <s v="JERSEY/ST MALO"/>
    <s v="GCI"/>
    <s v="P201900443"/>
    <d v="2019-03-11T14:00:00"/>
    <d v="2019-03-11T16:16:00"/>
    <x v="0"/>
    <x v="0"/>
    <n v="179"/>
    <s v="P"/>
    <s v="Condor Rapide"/>
    <x v="1"/>
  </r>
  <r>
    <s v="JERSEY/ST MALO"/>
    <s v="JER"/>
    <s v="JERSEY/ST MALO"/>
    <s v="POO"/>
    <s v="P201900443"/>
    <d v="2019-03-11T14:00:00"/>
    <d v="2019-03-11T16:16:00"/>
    <x v="2"/>
    <x v="1"/>
    <n v="2"/>
    <s v="P"/>
    <s v="Condor Rapide"/>
    <x v="1"/>
  </r>
  <r>
    <s v="JERSEY/ST MALO"/>
    <s v="JER"/>
    <s v="JERSEY/ST MALO"/>
    <s v="POO"/>
    <s v="P201900443"/>
    <d v="2019-03-11T14:00:00"/>
    <d v="2019-03-11T16:16:00"/>
    <x v="2"/>
    <x v="2"/>
    <n v="2"/>
    <s v="P"/>
    <s v="Condor Rapide"/>
    <x v="1"/>
  </r>
  <r>
    <s v="JERSEY/ST MALO"/>
    <s v="POO"/>
    <s v="JERSEY/ST MALO"/>
    <s v="JER"/>
    <s v="P201900443"/>
    <d v="2019-03-11T14:00:00"/>
    <d v="2019-03-11T16:16:00"/>
    <x v="2"/>
    <x v="2"/>
    <n v="1"/>
    <s v="P"/>
    <s v="Condor Rapide"/>
    <x v="2"/>
  </r>
  <r>
    <s v="JERSEY/ST MALO"/>
    <s v="SML"/>
    <s v="JERSEY/ST MALO"/>
    <s v="POO"/>
    <s v="P201900443"/>
    <d v="2019-03-11T14:00:00"/>
    <d v="2019-03-11T16:16:00"/>
    <x v="2"/>
    <x v="0"/>
    <n v="5"/>
    <s v="P"/>
    <s v="Condor Rapide"/>
    <x v="3"/>
  </r>
  <r>
    <s v="JERSEY/ST MALO"/>
    <s v="JER"/>
    <s v="JERSEY/ST MALO"/>
    <s v="POO"/>
    <s v="P201900443"/>
    <d v="2019-03-11T14:00:00"/>
    <d v="2019-03-11T16:16:00"/>
    <x v="2"/>
    <x v="0"/>
    <n v="72"/>
    <s v="P"/>
    <s v="Condor Rapide"/>
    <x v="1"/>
  </r>
  <r>
    <s v="JERSEY/ST MALO"/>
    <s v="POO"/>
    <s v="JERSEY/ST MALO"/>
    <s v="JER"/>
    <s v="P201900443"/>
    <d v="2019-03-11T14:00:00"/>
    <d v="2019-03-11T16:16:00"/>
    <x v="2"/>
    <x v="0"/>
    <n v="60"/>
    <s v="P"/>
    <s v="Condor Rapide"/>
    <x v="2"/>
  </r>
  <r>
    <s v="JERSEY/ST MALO"/>
    <s v="GCI"/>
    <s v="JERSEY/ST MALO"/>
    <s v="SML"/>
    <s v="P201900443"/>
    <d v="2019-03-11T14:00:00"/>
    <d v="2019-03-11T16:16:00"/>
    <x v="1"/>
    <x v="1"/>
    <n v="3"/>
    <s v="P"/>
    <s v="Condor Rapide"/>
    <x v="3"/>
  </r>
  <r>
    <s v="JERSEY/ST MALO"/>
    <s v="GCI"/>
    <s v="JERSEY/ST MALO"/>
    <s v="JER"/>
    <s v="P201900443"/>
    <d v="2019-03-11T14:00:00"/>
    <d v="2019-03-11T16:16:00"/>
    <x v="1"/>
    <x v="1"/>
    <n v="2"/>
    <s v="P"/>
    <s v="Condor Rapide"/>
    <x v="1"/>
  </r>
  <r>
    <s v="JERSEY/ST MALO"/>
    <s v="GCI"/>
    <s v="JERSEY/ST MALO"/>
    <s v="SML"/>
    <s v="P201900443"/>
    <d v="2019-03-11T14:00:00"/>
    <d v="2019-03-11T16:16:00"/>
    <x v="1"/>
    <x v="2"/>
    <n v="3"/>
    <s v="P"/>
    <s v="Condor Rapide"/>
    <x v="3"/>
  </r>
  <r>
    <s v="JERSEY/ST MALO"/>
    <s v="GCI"/>
    <s v="JERSEY/ST MALO"/>
    <s v="JER"/>
    <s v="P201900443"/>
    <d v="2019-03-11T14:00:00"/>
    <d v="2019-03-11T16:16:00"/>
    <x v="1"/>
    <x v="2"/>
    <n v="5"/>
    <s v="P"/>
    <s v="Condor Rapide"/>
    <x v="1"/>
  </r>
  <r>
    <s v="JERSEY/ST MALO"/>
    <s v="GCI"/>
    <s v="JERSEY/ST MALO"/>
    <s v="SML"/>
    <s v="P201900443"/>
    <d v="2019-03-11T14:00:00"/>
    <d v="2019-03-11T16:16:00"/>
    <x v="1"/>
    <x v="0"/>
    <n v="60"/>
    <s v="P"/>
    <s v="Condor Rapide"/>
    <x v="3"/>
  </r>
  <r>
    <s v="JERSEY/ST MALO"/>
    <s v="GCI"/>
    <s v="JERSEY/ST MALO"/>
    <s v="JER"/>
    <s v="P201900443"/>
    <d v="2019-03-11T14:00:00"/>
    <d v="2019-03-11T16:16:00"/>
    <x v="1"/>
    <x v="0"/>
    <n v="42"/>
    <s v="P"/>
    <s v="Condor Rapide"/>
    <x v="1"/>
  </r>
  <r>
    <s v="JERSEY/ST MALO"/>
    <s v="GCI"/>
    <s v="JERSEY/ST MALO"/>
    <s v="PME"/>
    <s v="P201900443"/>
    <d v="2019-03-11T14:00:00"/>
    <d v="2019-03-11T16:16:00"/>
    <x v="1"/>
    <x v="0"/>
    <n v="2"/>
    <s v="P"/>
    <s v="Condor Rapide"/>
    <x v="0"/>
  </r>
  <r>
    <s v="JERSEY/ST MALO"/>
    <s v="JER"/>
    <s v="JERSEY/ST MALO"/>
    <s v="GCI"/>
    <s v="P201900443"/>
    <d v="2019-03-11T14:00:00"/>
    <d v="2019-03-11T16:16:00"/>
    <x v="0"/>
    <x v="1"/>
    <n v="7"/>
    <s v="P"/>
    <s v="Condor Rapide"/>
    <x v="1"/>
  </r>
  <r>
    <s v="JERSEY/ST MALO"/>
    <s v="SML"/>
    <s v="JERSEY/ST MALO"/>
    <s v="GCI"/>
    <s v="P201900443"/>
    <d v="2019-03-11T14:00:00"/>
    <d v="2019-03-11T16:16:00"/>
    <x v="0"/>
    <x v="2"/>
    <n v="1"/>
    <s v="P"/>
    <s v="Condor Rapide"/>
    <x v="3"/>
  </r>
  <r>
    <s v="JERSEY/ST MALO"/>
    <s v="JER"/>
    <s v="JERSEY/ST MALO"/>
    <s v="GCI"/>
    <s v="P201900443"/>
    <d v="2019-03-11T14:00:00"/>
    <d v="2019-03-11T16:16:00"/>
    <x v="0"/>
    <x v="2"/>
    <n v="17"/>
    <s v="P"/>
    <s v="Condor Rapide"/>
    <x v="1"/>
  </r>
  <r>
    <s v="JERSEY/ST MALO"/>
    <s v="SML"/>
    <s v="JERSEY/ST MALO"/>
    <s v="GCI"/>
    <s v="P201900443"/>
    <d v="2019-03-11T14:00:00"/>
    <d v="2019-03-11T16:16:00"/>
    <x v="0"/>
    <x v="0"/>
    <n v="74"/>
    <s v="P"/>
    <s v="Condor Rapide"/>
    <x v="3"/>
  </r>
  <r>
    <s v="POOLE"/>
    <s v="POO"/>
    <s v="POOLE"/>
    <s v="GCI"/>
    <s v="P201900442"/>
    <d v="2019-03-11T12:00:00"/>
    <d v="2019-03-11T14:34:00"/>
    <x v="0"/>
    <x v="0"/>
    <n v="119"/>
    <s v="P"/>
    <s v="Condor Liberation"/>
    <x v="2"/>
  </r>
  <r>
    <s v="POOLE"/>
    <s v="JER"/>
    <s v="POOLE"/>
    <s v="POO"/>
    <s v="P201900442"/>
    <d v="2019-03-11T12:00:00"/>
    <d v="2019-03-11T14:34:00"/>
    <x v="2"/>
    <x v="1"/>
    <n v="2"/>
    <s v="P"/>
    <s v="Condor Liberation"/>
    <x v="1"/>
  </r>
  <r>
    <s v="POOLE"/>
    <s v="JER"/>
    <s v="POOLE"/>
    <s v="POO"/>
    <s v="P201900442"/>
    <d v="2019-03-11T12:00:00"/>
    <d v="2019-03-11T14:34:00"/>
    <x v="2"/>
    <x v="2"/>
    <n v="2"/>
    <s v="P"/>
    <s v="Condor Liberation"/>
    <x v="1"/>
  </r>
  <r>
    <s v="POOLE"/>
    <s v="POO"/>
    <s v="POOLE"/>
    <s v="JER"/>
    <s v="P201900442"/>
    <d v="2019-03-11T12:00:00"/>
    <d v="2019-03-11T14:34:00"/>
    <x v="2"/>
    <x v="2"/>
    <n v="1"/>
    <s v="P"/>
    <s v="Condor Liberation"/>
    <x v="2"/>
  </r>
  <r>
    <s v="POOLE"/>
    <s v="SML"/>
    <s v="POOLE"/>
    <s v="POO"/>
    <s v="P201900442"/>
    <d v="2019-03-11T12:00:00"/>
    <d v="2019-03-11T14:34:00"/>
    <x v="2"/>
    <x v="0"/>
    <n v="5"/>
    <s v="P"/>
    <s v="Condor Liberation"/>
    <x v="3"/>
  </r>
  <r>
    <s v="POOLE"/>
    <s v="JER"/>
    <s v="POOLE"/>
    <s v="POO"/>
    <s v="P201900442"/>
    <d v="2019-03-11T12:00:00"/>
    <d v="2019-03-11T14:34:00"/>
    <x v="2"/>
    <x v="0"/>
    <n v="72"/>
    <s v="P"/>
    <s v="Condor Liberation"/>
    <x v="1"/>
  </r>
  <r>
    <s v="POOLE"/>
    <s v="POO"/>
    <s v="POOLE"/>
    <s v="JER"/>
    <s v="P201900442"/>
    <d v="2019-03-11T12:00:00"/>
    <d v="2019-03-11T14:34:00"/>
    <x v="2"/>
    <x v="0"/>
    <n v="62"/>
    <s v="P"/>
    <s v="Condor Liberation"/>
    <x v="2"/>
  </r>
  <r>
    <s v="POOLE"/>
    <s v="GCI"/>
    <s v="POOLE"/>
    <s v="POO"/>
    <s v="P201900442"/>
    <d v="2019-03-11T12:00:00"/>
    <d v="2019-03-11T14:34:00"/>
    <x v="1"/>
    <x v="1"/>
    <n v="1"/>
    <s v="P"/>
    <s v="Condor Liberation"/>
    <x v="2"/>
  </r>
  <r>
    <s v="POOLE"/>
    <s v="GCI"/>
    <s v="POOLE"/>
    <s v="POO"/>
    <s v="P201900442"/>
    <d v="2019-03-11T12:00:00"/>
    <d v="2019-03-11T14:34:00"/>
    <x v="1"/>
    <x v="2"/>
    <n v="58"/>
    <s v="P"/>
    <s v="Condor Liberation"/>
    <x v="2"/>
  </r>
  <r>
    <s v="POOLE"/>
    <s v="GCI"/>
    <s v="POOLE"/>
    <s v="POO"/>
    <s v="P201900442"/>
    <d v="2019-03-11T12:00:00"/>
    <d v="2019-03-11T14:34:00"/>
    <x v="1"/>
    <x v="0"/>
    <n v="124"/>
    <s v="P"/>
    <s v="Condor Liberation"/>
    <x v="2"/>
  </r>
  <r>
    <s v="POOLE"/>
    <s v="POO"/>
    <s v="POOLE"/>
    <s v="GCI"/>
    <s v="P201900442"/>
    <d v="2019-03-11T12:00:00"/>
    <d v="2019-03-11T14:34:00"/>
    <x v="0"/>
    <x v="1"/>
    <n v="1"/>
    <s v="P"/>
    <s v="Condor Liberation"/>
    <x v="2"/>
  </r>
  <r>
    <s v="POOLE"/>
    <s v="POO"/>
    <s v="POOLE"/>
    <s v="GCI"/>
    <s v="P201900442"/>
    <d v="2019-03-11T12:00:00"/>
    <d v="2019-03-11T14:34:00"/>
    <x v="0"/>
    <x v="2"/>
    <n v="6"/>
    <s v="P"/>
    <s v="Condor Liberation"/>
    <x v="2"/>
  </r>
  <r>
    <s v="JERSEY/ST MALO"/>
    <s v="JER"/>
    <s v="ST MALO"/>
    <s v="GCI"/>
    <s v="P201900415"/>
    <d v="2019-03-05T17:54:00"/>
    <d v="2019-03-05T18:29:00"/>
    <x v="0"/>
    <x v="0"/>
    <n v="33"/>
    <s v="P"/>
    <s v="Condor Rapide"/>
    <x v="1"/>
  </r>
  <r>
    <s v="JERSEY/ST MALO"/>
    <s v="GCI"/>
    <s v="ST MALO"/>
    <s v="SML"/>
    <s v="P201900415"/>
    <d v="2019-03-05T17:54:00"/>
    <d v="2019-03-05T18:29:00"/>
    <x v="1"/>
    <x v="1"/>
    <n v="1"/>
    <s v="P"/>
    <s v="Condor Rapide"/>
    <x v="3"/>
  </r>
  <r>
    <s v="JERSEY/ST MALO"/>
    <s v="GCI"/>
    <s v="ST MALO"/>
    <s v="SML"/>
    <s v="P201900415"/>
    <d v="2019-03-05T17:54:00"/>
    <d v="2019-03-05T18:29:00"/>
    <x v="1"/>
    <x v="0"/>
    <n v="40"/>
    <s v="P"/>
    <s v="Condor Rapide"/>
    <x v="3"/>
  </r>
  <r>
    <s v="JERSEY/ST MALO"/>
    <s v="SML"/>
    <s v="ST MALO"/>
    <s v="GCI"/>
    <s v="P201900415"/>
    <d v="2019-03-05T17:54:00"/>
    <d v="2019-03-05T18:29:00"/>
    <x v="0"/>
    <x v="1"/>
    <n v="2"/>
    <s v="P"/>
    <s v="Condor Rapide"/>
    <x v="3"/>
  </r>
  <r>
    <s v="JERSEY/ST MALO"/>
    <s v="JER"/>
    <s v="ST MALO"/>
    <s v="GCI"/>
    <s v="P201900415"/>
    <d v="2019-03-05T17:54:00"/>
    <d v="2019-03-05T18:29:00"/>
    <x v="0"/>
    <x v="1"/>
    <n v="3"/>
    <s v="P"/>
    <s v="Condor Rapide"/>
    <x v="1"/>
  </r>
  <r>
    <s v="JERSEY/ST MALO"/>
    <s v="SML"/>
    <s v="ST MALO"/>
    <s v="GCI"/>
    <s v="P201900415"/>
    <d v="2019-03-05T17:54:00"/>
    <d v="2019-03-05T18:29:00"/>
    <x v="0"/>
    <x v="2"/>
    <n v="5"/>
    <s v="P"/>
    <s v="Condor Rapide"/>
    <x v="3"/>
  </r>
  <r>
    <s v="JERSEY/ST MALO"/>
    <s v="JER"/>
    <s v="ST MALO"/>
    <s v="GCI"/>
    <s v="P201900415"/>
    <d v="2019-03-05T17:54:00"/>
    <d v="2019-03-05T18:29:00"/>
    <x v="0"/>
    <x v="2"/>
    <n v="1"/>
    <s v="P"/>
    <s v="Condor Rapide"/>
    <x v="1"/>
  </r>
  <r>
    <s v="JERSEY/ST MALO"/>
    <s v="SML"/>
    <s v="ST MALO"/>
    <s v="GCI"/>
    <s v="P201900415"/>
    <d v="2019-03-05T17:54:00"/>
    <d v="2019-03-05T18:29:00"/>
    <x v="0"/>
    <x v="0"/>
    <n v="71"/>
    <s v="P"/>
    <s v="Condor Rapide"/>
    <x v="3"/>
  </r>
  <r>
    <s v="ST MALO"/>
    <s v="SML"/>
    <s v="ST MALO"/>
    <s v="GCI"/>
    <s v="P201900414"/>
    <d v="2019-03-29T12:50:00"/>
    <d v="2019-03-29T13:46:00"/>
    <x v="0"/>
    <x v="0"/>
    <n v="143"/>
    <s v="P"/>
    <s v="Condor Rapide"/>
    <x v="3"/>
  </r>
  <r>
    <s v="ST MALO"/>
    <s v="SML"/>
    <s v="ST MALO"/>
    <s v="POO"/>
    <s v="P201900414"/>
    <d v="2019-03-29T12:50:00"/>
    <d v="2019-03-29T13:46:00"/>
    <x v="2"/>
    <x v="0"/>
    <n v="5"/>
    <s v="P"/>
    <s v="Condor Rapide"/>
    <x v="3"/>
  </r>
  <r>
    <s v="ST MALO"/>
    <s v="POO"/>
    <s v="ST MALO"/>
    <s v="SML"/>
    <s v="P201900414"/>
    <d v="2019-03-29T12:50:00"/>
    <d v="2019-03-29T13:46:00"/>
    <x v="2"/>
    <x v="0"/>
    <n v="2"/>
    <s v="P"/>
    <s v="Condor Rapide"/>
    <x v="2"/>
  </r>
  <r>
    <s v="ST MALO"/>
    <s v="GCI"/>
    <s v="ST MALO"/>
    <s v="SML"/>
    <s v="P201900414"/>
    <d v="2019-03-29T12:50:00"/>
    <d v="2019-03-29T13:46:00"/>
    <x v="1"/>
    <x v="1"/>
    <n v="4"/>
    <s v="P"/>
    <s v="Condor Rapide"/>
    <x v="3"/>
  </r>
  <r>
    <s v="ST MALO"/>
    <s v="GCI"/>
    <s v="ST MALO"/>
    <s v="SML"/>
    <s v="P201900414"/>
    <d v="2019-03-29T12:50:00"/>
    <d v="2019-03-29T13:46:00"/>
    <x v="1"/>
    <x v="2"/>
    <n v="5"/>
    <s v="P"/>
    <s v="Condor Rapide"/>
    <x v="3"/>
  </r>
  <r>
    <s v="ST MALO"/>
    <s v="GCI"/>
    <s v="ST MALO"/>
    <s v="SML"/>
    <s v="P201900414"/>
    <d v="2019-03-29T12:50:00"/>
    <d v="2019-03-29T13:46:00"/>
    <x v="1"/>
    <x v="0"/>
    <n v="180"/>
    <s v="P"/>
    <s v="Condor Rapide"/>
    <x v="3"/>
  </r>
  <r>
    <s v="ST MALO"/>
    <s v="SML"/>
    <s v="ST MALO"/>
    <s v="GCI"/>
    <s v="P201900414"/>
    <d v="2019-03-29T12:50:00"/>
    <d v="2019-03-29T13:46:00"/>
    <x v="0"/>
    <x v="1"/>
    <n v="2"/>
    <s v="P"/>
    <s v="Condor Rapide"/>
    <x v="3"/>
  </r>
  <r>
    <s v="JERSEY"/>
    <s v="JER"/>
    <s v="POOLE"/>
    <s v="GCI"/>
    <s v="P201900412"/>
    <d v="2019-03-29T15:20:00"/>
    <d v="2019-03-29T16:12:00"/>
    <x v="0"/>
    <x v="0"/>
    <n v="64"/>
    <s v="P"/>
    <s v="Condor Liberation"/>
    <x v="1"/>
  </r>
  <r>
    <s v="JERSEY"/>
    <s v="SML"/>
    <s v="POOLE"/>
    <s v="POO"/>
    <s v="P201900412"/>
    <d v="2019-03-29T15:20:00"/>
    <d v="2019-03-29T16:12:00"/>
    <x v="2"/>
    <x v="0"/>
    <n v="4"/>
    <s v="P"/>
    <s v="Condor Liberation"/>
    <x v="3"/>
  </r>
  <r>
    <s v="JERSEY"/>
    <s v="GCI"/>
    <s v="POOLE"/>
    <s v="POO"/>
    <s v="P201900412"/>
    <d v="2019-03-29T15:20:00"/>
    <d v="2019-03-29T16:12:00"/>
    <x v="1"/>
    <x v="1"/>
    <n v="7"/>
    <s v="P"/>
    <s v="Condor Liberation"/>
    <x v="2"/>
  </r>
  <r>
    <s v="JERSEY"/>
    <s v="GCI"/>
    <s v="POOLE"/>
    <s v="POO"/>
    <s v="P201900412"/>
    <d v="2019-03-29T15:20:00"/>
    <d v="2019-03-29T16:12:00"/>
    <x v="1"/>
    <x v="2"/>
    <n v="8"/>
    <s v="P"/>
    <s v="Condor Liberation"/>
    <x v="2"/>
  </r>
  <r>
    <s v="JERSEY"/>
    <s v="GCI"/>
    <s v="POOLE"/>
    <s v="POO"/>
    <s v="P201900412"/>
    <d v="2019-03-29T15:20:00"/>
    <d v="2019-03-29T16:12:00"/>
    <x v="1"/>
    <x v="0"/>
    <n v="188"/>
    <s v="P"/>
    <s v="Condor Liberation"/>
    <x v="2"/>
  </r>
  <r>
    <s v="JERSEY"/>
    <s v="JER"/>
    <s v="POOLE"/>
    <s v="GCI"/>
    <s v="P201900412"/>
    <d v="2019-03-29T15:20:00"/>
    <d v="2019-03-29T16:12:00"/>
    <x v="0"/>
    <x v="1"/>
    <n v="1"/>
    <s v="P"/>
    <s v="Condor Liberation"/>
    <x v="1"/>
  </r>
  <r>
    <s v="JERSEY"/>
    <s v="JER"/>
    <s v="POOLE"/>
    <s v="GCI"/>
    <s v="P201900411"/>
    <d v="2019-03-30T15:24:00"/>
    <d v="2019-03-30T16:07:00"/>
    <x v="0"/>
    <x v="0"/>
    <n v="58"/>
    <s v="P"/>
    <s v="Condor Liberation"/>
    <x v="1"/>
  </r>
  <r>
    <s v="JERSEY"/>
    <s v="GCI"/>
    <s v="POOLE"/>
    <s v="POO"/>
    <s v="P201900411"/>
    <d v="2019-03-30T15:24:00"/>
    <d v="2019-03-30T16:07:00"/>
    <x v="1"/>
    <x v="1"/>
    <n v="2"/>
    <s v="P"/>
    <s v="Condor Liberation"/>
    <x v="2"/>
  </r>
  <r>
    <s v="JERSEY"/>
    <s v="GCI"/>
    <s v="POOLE"/>
    <s v="POO"/>
    <s v="P201900411"/>
    <d v="2019-03-30T15:24:00"/>
    <d v="2019-03-30T16:07:00"/>
    <x v="1"/>
    <x v="2"/>
    <n v="3"/>
    <s v="P"/>
    <s v="Condor Liberation"/>
    <x v="2"/>
  </r>
  <r>
    <s v="JERSEY"/>
    <s v="GCI"/>
    <s v="POOLE"/>
    <s v="POO"/>
    <s v="P201900411"/>
    <d v="2019-03-30T15:24:00"/>
    <d v="2019-03-30T16:07:00"/>
    <x v="1"/>
    <x v="0"/>
    <n v="110"/>
    <s v="P"/>
    <s v="Condor Liberation"/>
    <x v="2"/>
  </r>
  <r>
    <s v="JERSEY"/>
    <s v="JER"/>
    <s v="POOLE"/>
    <s v="GCI"/>
    <s v="P201900411"/>
    <d v="2019-03-30T15:24:00"/>
    <d v="2019-03-30T16:07:00"/>
    <x v="0"/>
    <x v="1"/>
    <n v="2"/>
    <s v="P"/>
    <s v="Condor Liberation"/>
    <x v="1"/>
  </r>
  <r>
    <s v="JERSEY"/>
    <s v="SML"/>
    <s v="POOLE"/>
    <s v="GCI"/>
    <s v="P201900411"/>
    <d v="2019-03-30T15:24:00"/>
    <d v="2019-03-30T16:07:00"/>
    <x v="0"/>
    <x v="0"/>
    <n v="62"/>
    <s v="P"/>
    <s v="Condor Liberation"/>
    <x v="3"/>
  </r>
  <r>
    <s v="POOLE"/>
    <s v="POO"/>
    <s v="JERSEY"/>
    <s v="GCI"/>
    <s v="P201900408"/>
    <d v="2019-03-30T11:47:00"/>
    <d v="2019-03-30T12:28:00"/>
    <x v="0"/>
    <x v="0"/>
    <n v="125"/>
    <s v="P"/>
    <s v="Condor Liberation"/>
    <x v="2"/>
  </r>
  <r>
    <s v="POOLE"/>
    <s v="GCI"/>
    <s v="JERSEY"/>
    <s v="JER"/>
    <s v="P201900408"/>
    <d v="2019-03-30T11:47:00"/>
    <d v="2019-03-30T12:28:00"/>
    <x v="1"/>
    <x v="1"/>
    <n v="5"/>
    <s v="P"/>
    <s v="Condor Liberation"/>
    <x v="1"/>
  </r>
  <r>
    <s v="POOLE"/>
    <s v="GCI"/>
    <s v="JERSEY"/>
    <s v="SML"/>
    <s v="P201900408"/>
    <d v="2019-03-30T11:47:00"/>
    <d v="2019-03-30T12:28:00"/>
    <x v="1"/>
    <x v="2"/>
    <n v="1"/>
    <s v="P"/>
    <s v="Condor Liberation"/>
    <x v="3"/>
  </r>
  <r>
    <s v="POOLE"/>
    <s v="GCI"/>
    <s v="JERSEY"/>
    <s v="JER"/>
    <s v="P201900408"/>
    <d v="2019-03-30T11:47:00"/>
    <d v="2019-03-30T12:28:00"/>
    <x v="1"/>
    <x v="2"/>
    <n v="20"/>
    <s v="P"/>
    <s v="Condor Liberation"/>
    <x v="1"/>
  </r>
  <r>
    <s v="POOLE"/>
    <s v="GCI"/>
    <s v="JERSEY"/>
    <s v="SML"/>
    <s v="P201900408"/>
    <d v="2019-03-30T11:47:00"/>
    <d v="2019-03-30T12:28:00"/>
    <x v="1"/>
    <x v="0"/>
    <n v="13"/>
    <s v="P"/>
    <s v="Condor Liberation"/>
    <x v="3"/>
  </r>
  <r>
    <s v="POOLE"/>
    <s v="GCI"/>
    <s v="JERSEY"/>
    <s v="JER"/>
    <s v="P201900408"/>
    <d v="2019-03-30T11:47:00"/>
    <d v="2019-03-30T12:28:00"/>
    <x v="1"/>
    <x v="0"/>
    <n v="98"/>
    <s v="P"/>
    <s v="Condor Liberation"/>
    <x v="1"/>
  </r>
  <r>
    <s v="POOLE"/>
    <s v="POO"/>
    <s v="JERSEY"/>
    <s v="GCI"/>
    <s v="P201900408"/>
    <d v="2019-03-30T11:47:00"/>
    <d v="2019-03-30T12:28:00"/>
    <x v="0"/>
    <x v="1"/>
    <n v="2"/>
    <s v="P"/>
    <s v="Condor Liberation"/>
    <x v="2"/>
  </r>
  <r>
    <s v="POOLE"/>
    <s v="POO"/>
    <s v="JERSEY"/>
    <s v="GCI"/>
    <s v="P201900408"/>
    <d v="2019-03-30T11:47:00"/>
    <d v="2019-03-30T12:28:00"/>
    <x v="0"/>
    <x v="2"/>
    <n v="9"/>
    <s v="P"/>
    <s v="Condor Liberation"/>
    <x v="2"/>
  </r>
  <r>
    <s v="POOLE"/>
    <s v="POO"/>
    <s v="JERSEY"/>
    <s v="GCI"/>
    <s v="P201900407"/>
    <d v="2019-03-29T11:52:00"/>
    <d v="2019-03-29T12:30:00"/>
    <x v="0"/>
    <x v="0"/>
    <n v="174"/>
    <s v="P"/>
    <s v="Condor Liberation"/>
    <x v="2"/>
  </r>
  <r>
    <s v="POOLE"/>
    <s v="POO"/>
    <s v="JERSEY"/>
    <s v="SML"/>
    <s v="P201900407"/>
    <d v="2019-03-29T11:52:00"/>
    <d v="2019-03-29T12:30:00"/>
    <x v="2"/>
    <x v="0"/>
    <n v="2"/>
    <s v="P"/>
    <s v="Condor Liberation"/>
    <x v="2"/>
  </r>
  <r>
    <s v="POOLE"/>
    <s v="GCI"/>
    <s v="JERSEY"/>
    <s v="JER"/>
    <s v="P201900407"/>
    <d v="2019-03-29T11:52:00"/>
    <d v="2019-03-29T12:30:00"/>
    <x v="1"/>
    <x v="1"/>
    <n v="3"/>
    <s v="P"/>
    <s v="Condor Liberation"/>
    <x v="1"/>
  </r>
  <r>
    <s v="POOLE"/>
    <s v="GCI"/>
    <s v="JERSEY"/>
    <s v="JER"/>
    <s v="P201900407"/>
    <d v="2019-03-29T11:52:00"/>
    <d v="2019-03-29T12:30:00"/>
    <x v="1"/>
    <x v="2"/>
    <n v="5"/>
    <s v="P"/>
    <s v="Condor Liberation"/>
    <x v="1"/>
  </r>
  <r>
    <s v="POOLE"/>
    <s v="GCI"/>
    <s v="JERSEY"/>
    <s v="SML"/>
    <s v="P201900407"/>
    <d v="2019-03-29T11:52:00"/>
    <d v="2019-03-29T12:30:00"/>
    <x v="1"/>
    <x v="0"/>
    <n v="1"/>
    <s v="P"/>
    <s v="Condor Liberation"/>
    <x v="3"/>
  </r>
  <r>
    <s v="POOLE"/>
    <s v="GCI"/>
    <s v="JERSEY"/>
    <s v="JER"/>
    <s v="P201900407"/>
    <d v="2019-03-29T11:52:00"/>
    <d v="2019-03-29T12:30:00"/>
    <x v="1"/>
    <x v="0"/>
    <n v="104"/>
    <s v="P"/>
    <s v="Condor Liberation"/>
    <x v="1"/>
  </r>
  <r>
    <s v="POOLE"/>
    <s v="POO"/>
    <s v="JERSEY"/>
    <s v="GCI"/>
    <s v="P201900407"/>
    <d v="2019-03-29T11:52:00"/>
    <d v="2019-03-29T12:30:00"/>
    <x v="0"/>
    <x v="1"/>
    <n v="4"/>
    <s v="P"/>
    <s v="Condor Liberation"/>
    <x v="2"/>
  </r>
  <r>
    <s v="POOLE"/>
    <s v="POO"/>
    <s v="JERSEY"/>
    <s v="GCI"/>
    <s v="P201900407"/>
    <d v="2019-03-29T11:52:00"/>
    <d v="2019-03-29T12:30:00"/>
    <x v="0"/>
    <x v="2"/>
    <n v="1"/>
    <s v="P"/>
    <s v="Condor Liberation"/>
    <x v="2"/>
  </r>
  <r>
    <s v="POOLE"/>
    <s v="POO"/>
    <s v="POOLE"/>
    <s v="GCI"/>
    <s v="P201900405"/>
    <d v="2019-03-05T14:32:00"/>
    <d v="2019-03-05T15:42:00"/>
    <x v="0"/>
    <x v="0"/>
    <n v="61"/>
    <s v="P"/>
    <s v="Condor Liberation"/>
    <x v="2"/>
  </r>
  <r>
    <s v="POOLE"/>
    <s v="POO"/>
    <s v="POOLE"/>
    <s v="JER"/>
    <s v="P201900405"/>
    <d v="2019-03-05T14:32:00"/>
    <d v="2019-03-05T15:42:00"/>
    <x v="2"/>
    <x v="1"/>
    <n v="1"/>
    <s v="P"/>
    <s v="Condor Liberation"/>
    <x v="2"/>
  </r>
  <r>
    <s v="POOLE"/>
    <s v="POO"/>
    <s v="POOLE"/>
    <s v="JER"/>
    <s v="P201900405"/>
    <d v="2019-03-05T14:32:00"/>
    <d v="2019-03-05T15:42:00"/>
    <x v="2"/>
    <x v="0"/>
    <n v="45"/>
    <s v="P"/>
    <s v="Condor Liberation"/>
    <x v="2"/>
  </r>
  <r>
    <s v="POOLE"/>
    <s v="GCI"/>
    <s v="POOLE"/>
    <s v="POO"/>
    <s v="P201900405"/>
    <d v="2019-03-05T14:32:00"/>
    <d v="2019-03-05T15:42:00"/>
    <x v="1"/>
    <x v="1"/>
    <n v="4"/>
    <s v="P"/>
    <s v="Condor Liberation"/>
    <x v="2"/>
  </r>
  <r>
    <s v="POOLE"/>
    <s v="GCI"/>
    <s v="POOLE"/>
    <s v="POO"/>
    <s v="P201900405"/>
    <d v="2019-03-05T14:32:00"/>
    <d v="2019-03-05T15:42:00"/>
    <x v="1"/>
    <x v="2"/>
    <n v="1"/>
    <s v="P"/>
    <s v="Condor Liberation"/>
    <x v="2"/>
  </r>
  <r>
    <s v="POOLE"/>
    <s v="GCI"/>
    <s v="POOLE"/>
    <s v="POO"/>
    <s v="P201900405"/>
    <d v="2019-03-05T14:32:00"/>
    <d v="2019-03-05T15:42:00"/>
    <x v="1"/>
    <x v="0"/>
    <n v="48"/>
    <s v="P"/>
    <s v="Condor Liberation"/>
    <x v="2"/>
  </r>
  <r>
    <s v="POOLE"/>
    <s v="POO"/>
    <s v="POOLE"/>
    <s v="GCI"/>
    <s v="P201900405"/>
    <d v="2019-03-05T14:32:00"/>
    <d v="2019-03-05T15:42:00"/>
    <x v="0"/>
    <x v="1"/>
    <n v="2"/>
    <s v="P"/>
    <s v="Condor Liberation"/>
    <x v="2"/>
  </r>
  <r>
    <s v="POOLE"/>
    <s v="POO"/>
    <s v="POOLE"/>
    <s v="GCI"/>
    <s v="P201900405"/>
    <d v="2019-03-05T14:32:00"/>
    <d v="2019-03-05T15:42:00"/>
    <x v="0"/>
    <x v="2"/>
    <n v="2"/>
    <s v="P"/>
    <s v="Condor Liberation"/>
    <x v="2"/>
  </r>
  <r>
    <s v="JERSEY/ST MALO"/>
    <s v="PME"/>
    <s v="JERSEY/ST MALO"/>
    <s v="GCI"/>
    <s v="P201900392"/>
    <d v="2019-03-02T10:32:00"/>
    <d v="2019-03-02T16:17:00"/>
    <x v="0"/>
    <x v="0"/>
    <n v="1"/>
    <s v="P"/>
    <s v="Condor Rapide"/>
    <x v="0"/>
  </r>
  <r>
    <s v="JERSEY/ST MALO"/>
    <s v="POO"/>
    <s v="JERSEY/ST MALO"/>
    <s v="JER"/>
    <s v="P201900392"/>
    <d v="2019-03-02T10:32:00"/>
    <d v="2019-03-02T16:17:00"/>
    <x v="2"/>
    <x v="1"/>
    <n v="2"/>
    <s v="P"/>
    <s v="Condor Rapide"/>
    <x v="2"/>
  </r>
  <r>
    <s v="JERSEY/ST MALO"/>
    <s v="JER"/>
    <s v="JERSEY/ST MALO"/>
    <s v="POO"/>
    <s v="P201900392"/>
    <d v="2019-03-02T10:32:00"/>
    <d v="2019-03-02T16:17:00"/>
    <x v="2"/>
    <x v="2"/>
    <n v="1"/>
    <s v="P"/>
    <s v="Condor Rapide"/>
    <x v="1"/>
  </r>
  <r>
    <s v="JERSEY/ST MALO"/>
    <s v="POO"/>
    <s v="JERSEY/ST MALO"/>
    <s v="JER"/>
    <s v="P201900392"/>
    <d v="2019-03-02T10:32:00"/>
    <d v="2019-03-02T16:17:00"/>
    <x v="2"/>
    <x v="2"/>
    <n v="1"/>
    <s v="P"/>
    <s v="Condor Rapide"/>
    <x v="2"/>
  </r>
  <r>
    <s v="JERSEY/ST MALO"/>
    <s v="SML"/>
    <s v="JERSEY/ST MALO"/>
    <s v="POO"/>
    <s v="P201900392"/>
    <d v="2019-03-02T10:32:00"/>
    <d v="2019-03-02T16:17:00"/>
    <x v="2"/>
    <x v="0"/>
    <n v="6"/>
    <s v="P"/>
    <s v="Condor Rapide"/>
    <x v="3"/>
  </r>
  <r>
    <s v="JERSEY/ST MALO"/>
    <s v="JER"/>
    <s v="JERSEY/ST MALO"/>
    <s v="POO"/>
    <s v="P201900392"/>
    <d v="2019-03-02T10:32:00"/>
    <d v="2019-03-02T16:17:00"/>
    <x v="2"/>
    <x v="0"/>
    <n v="12"/>
    <s v="P"/>
    <s v="Condor Rapide"/>
    <x v="1"/>
  </r>
  <r>
    <s v="JERSEY/ST MALO"/>
    <s v="POO"/>
    <s v="JERSEY/ST MALO"/>
    <s v="SML"/>
    <s v="P201900392"/>
    <d v="2019-03-02T10:32:00"/>
    <d v="2019-03-02T16:17:00"/>
    <x v="2"/>
    <x v="0"/>
    <n v="1"/>
    <s v="P"/>
    <s v="Condor Rapide"/>
    <x v="2"/>
  </r>
  <r>
    <s v="JERSEY/ST MALO"/>
    <s v="POO"/>
    <s v="JERSEY/ST MALO"/>
    <s v="JER"/>
    <s v="P201900392"/>
    <d v="2019-03-02T10:32:00"/>
    <d v="2019-03-02T16:17:00"/>
    <x v="2"/>
    <x v="0"/>
    <n v="55"/>
    <s v="P"/>
    <s v="Condor Rapide"/>
    <x v="2"/>
  </r>
  <r>
    <s v="JERSEY/ST MALO"/>
    <s v="GCI"/>
    <s v="JERSEY/ST MALO"/>
    <s v="JER"/>
    <s v="P201900392"/>
    <d v="2019-03-02T10:32:00"/>
    <d v="2019-03-02T16:17:00"/>
    <x v="1"/>
    <x v="1"/>
    <n v="1"/>
    <s v="P"/>
    <s v="Condor Rapide"/>
    <x v="1"/>
  </r>
  <r>
    <s v="JERSEY/ST MALO"/>
    <s v="GCI"/>
    <s v="JERSEY/ST MALO"/>
    <s v="JER"/>
    <s v="P201900392"/>
    <d v="2019-03-02T10:32:00"/>
    <d v="2019-03-02T16:17:00"/>
    <x v="1"/>
    <x v="2"/>
    <n v="3"/>
    <s v="P"/>
    <s v="Condor Rapide"/>
    <x v="1"/>
  </r>
  <r>
    <s v="JERSEY/ST MALO"/>
    <s v="GCI"/>
    <s v="JERSEY/ST MALO"/>
    <s v="SML"/>
    <s v="P201900392"/>
    <d v="2019-03-02T10:32:00"/>
    <d v="2019-03-02T16:17:00"/>
    <x v="1"/>
    <x v="0"/>
    <n v="10"/>
    <s v="P"/>
    <s v="Condor Rapide"/>
    <x v="3"/>
  </r>
  <r>
    <s v="JERSEY/ST MALO"/>
    <s v="GCI"/>
    <s v="JERSEY/ST MALO"/>
    <s v="JER"/>
    <s v="P201900392"/>
    <d v="2019-03-02T10:32:00"/>
    <d v="2019-03-02T16:17:00"/>
    <x v="1"/>
    <x v="0"/>
    <n v="20"/>
    <s v="P"/>
    <s v="Condor Rapide"/>
    <x v="1"/>
  </r>
  <r>
    <s v="JERSEY/ST MALO"/>
    <s v="JER"/>
    <s v="JERSEY/ST MALO"/>
    <s v="GCI"/>
    <s v="P201900392"/>
    <d v="2019-03-02T10:32:00"/>
    <d v="2019-03-02T16:17:00"/>
    <x v="0"/>
    <x v="2"/>
    <n v="4"/>
    <s v="P"/>
    <s v="Condor Rapide"/>
    <x v="1"/>
  </r>
  <r>
    <s v="JERSEY/ST MALO"/>
    <s v="SML"/>
    <s v="JERSEY/ST MALO"/>
    <s v="GCI"/>
    <s v="P201900392"/>
    <d v="2019-03-02T10:32:00"/>
    <d v="2019-03-02T16:17:00"/>
    <x v="0"/>
    <x v="0"/>
    <n v="6"/>
    <s v="P"/>
    <s v="Condor Rapide"/>
    <x v="3"/>
  </r>
  <r>
    <s v="JERSEY/ST MALO"/>
    <s v="JER"/>
    <s v="JERSEY/ST MALO"/>
    <s v="GCI"/>
    <s v="P201900392"/>
    <d v="2019-03-02T10:32:00"/>
    <d v="2019-03-02T16:17:00"/>
    <x v="0"/>
    <x v="0"/>
    <n v="17"/>
    <s v="P"/>
    <s v="Condor Rapide"/>
    <x v="1"/>
  </r>
  <r>
    <s v="ST MALO"/>
    <s v="SML"/>
    <s v="ST MALO"/>
    <s v="GCI"/>
    <s v="P201900390"/>
    <d v="2019-03-25T12:55:00"/>
    <d v="2019-03-25T15:10:00"/>
    <x v="0"/>
    <x v="0"/>
    <n v="131"/>
    <s v="P"/>
    <s v="Condor Rapide"/>
    <x v="3"/>
  </r>
  <r>
    <s v="ST MALO"/>
    <s v="GCI"/>
    <s v="ST MALO"/>
    <s v="SML"/>
    <s v="P201900390"/>
    <d v="2019-03-25T12:55:00"/>
    <d v="2019-03-25T15:10:00"/>
    <x v="1"/>
    <x v="1"/>
    <n v="1"/>
    <s v="P"/>
    <s v="Condor Rapide"/>
    <x v="3"/>
  </r>
  <r>
    <s v="ST MALO"/>
    <s v="GCI"/>
    <s v="ST MALO"/>
    <s v="SML"/>
    <s v="P201900390"/>
    <d v="2019-03-25T12:55:00"/>
    <d v="2019-03-25T15:10:00"/>
    <x v="1"/>
    <x v="0"/>
    <n v="97"/>
    <s v="P"/>
    <s v="Condor Rapide"/>
    <x v="3"/>
  </r>
  <r>
    <s v="ST MALO"/>
    <s v="SML"/>
    <s v="ST MALO"/>
    <s v="GCI"/>
    <s v="P201900390"/>
    <d v="2019-03-25T12:55:00"/>
    <d v="2019-03-25T15:10:00"/>
    <x v="0"/>
    <x v="1"/>
    <n v="1"/>
    <s v="P"/>
    <s v="Condor Rapide"/>
    <x v="3"/>
  </r>
  <r>
    <s v="ST MALO"/>
    <s v="SML"/>
    <s v="ST MALO"/>
    <s v="GCI"/>
    <s v="P201900390"/>
    <d v="2019-03-25T12:55:00"/>
    <d v="2019-03-25T15:10:00"/>
    <x v="0"/>
    <x v="2"/>
    <n v="4"/>
    <s v="P"/>
    <s v="Condor Rapide"/>
    <x v="3"/>
  </r>
  <r>
    <s v="JERSEY/ST MALO"/>
    <s v="JER"/>
    <s v="JERSEY/ST MALO"/>
    <s v="GCI"/>
    <s v="P201900389"/>
    <d v="2019-03-24T10:04:00"/>
    <d v="2019-03-24T16:30:00"/>
    <x v="0"/>
    <x v="0"/>
    <n v="307"/>
    <s v="P"/>
    <s v="Condor Rapide"/>
    <x v="1"/>
  </r>
  <r>
    <s v="JERSEY/ST MALO"/>
    <s v="JER"/>
    <s v="JERSEY/ST MALO"/>
    <s v="SML"/>
    <s v="P201900389"/>
    <d v="2019-03-24T10:04:00"/>
    <d v="2019-03-24T16:30:00"/>
    <x v="2"/>
    <x v="0"/>
    <n v="1"/>
    <s v="P"/>
    <s v="Condor Rapide"/>
    <x v="1"/>
  </r>
  <r>
    <s v="JERSEY/ST MALO"/>
    <s v="GCI"/>
    <s v="JERSEY/ST MALO"/>
    <s v="SML"/>
    <s v="P201900389"/>
    <d v="2019-03-24T10:04:00"/>
    <d v="2019-03-24T16:30:00"/>
    <x v="1"/>
    <x v="1"/>
    <n v="1"/>
    <s v="P"/>
    <s v="Condor Rapide"/>
    <x v="3"/>
  </r>
  <r>
    <s v="JERSEY/ST MALO"/>
    <s v="GCI"/>
    <s v="JERSEY/ST MALO"/>
    <s v="JER"/>
    <s v="P201900389"/>
    <d v="2019-03-24T10:04:00"/>
    <d v="2019-03-24T16:30:00"/>
    <x v="1"/>
    <x v="1"/>
    <n v="12"/>
    <s v="P"/>
    <s v="Condor Rapide"/>
    <x v="1"/>
  </r>
  <r>
    <s v="JERSEY/ST MALO"/>
    <s v="GCI"/>
    <s v="JERSEY/ST MALO"/>
    <s v="SML"/>
    <s v="P201900389"/>
    <d v="2019-03-24T10:04:00"/>
    <d v="2019-03-24T16:30:00"/>
    <x v="1"/>
    <x v="2"/>
    <n v="1"/>
    <s v="P"/>
    <s v="Condor Rapide"/>
    <x v="3"/>
  </r>
  <r>
    <s v="JERSEY/ST MALO"/>
    <s v="GCI"/>
    <s v="JERSEY/ST MALO"/>
    <s v="JER"/>
    <s v="P201900389"/>
    <d v="2019-03-24T10:04:00"/>
    <d v="2019-03-24T16:30:00"/>
    <x v="1"/>
    <x v="2"/>
    <n v="146"/>
    <s v="P"/>
    <s v="Condor Rapide"/>
    <x v="1"/>
  </r>
  <r>
    <s v="JERSEY/ST MALO"/>
    <s v="GCI"/>
    <s v="JERSEY/ST MALO"/>
    <s v="SML"/>
    <s v="P201900389"/>
    <d v="2019-03-24T10:04:00"/>
    <d v="2019-03-24T16:30:00"/>
    <x v="1"/>
    <x v="0"/>
    <n v="30"/>
    <s v="P"/>
    <s v="Condor Rapide"/>
    <x v="3"/>
  </r>
  <r>
    <s v="JERSEY/ST MALO"/>
    <s v="GCI"/>
    <s v="JERSEY/ST MALO"/>
    <s v="JER"/>
    <s v="P201900389"/>
    <d v="2019-03-24T10:04:00"/>
    <d v="2019-03-24T16:30:00"/>
    <x v="1"/>
    <x v="0"/>
    <n v="377"/>
    <s v="P"/>
    <s v="Condor Rapide"/>
    <x v="1"/>
  </r>
  <r>
    <s v="JERSEY/ST MALO"/>
    <s v="JER"/>
    <s v="JERSEY/ST MALO"/>
    <s v="GCI"/>
    <s v="P201900389"/>
    <d v="2019-03-24T10:04:00"/>
    <d v="2019-03-24T16:30:00"/>
    <x v="0"/>
    <x v="1"/>
    <n v="11"/>
    <s v="P"/>
    <s v="Condor Rapide"/>
    <x v="1"/>
  </r>
  <r>
    <s v="JERSEY/ST MALO"/>
    <s v="SML"/>
    <s v="JERSEY/ST MALO"/>
    <s v="GCI"/>
    <s v="P201900389"/>
    <d v="2019-03-24T10:04:00"/>
    <d v="2019-03-24T16:30:00"/>
    <x v="0"/>
    <x v="2"/>
    <n v="3"/>
    <s v="P"/>
    <s v="Condor Rapide"/>
    <x v="3"/>
  </r>
  <r>
    <s v="JERSEY/ST MALO"/>
    <s v="JER"/>
    <s v="JERSEY/ST MALO"/>
    <s v="GCI"/>
    <s v="P201900389"/>
    <d v="2019-03-24T10:04:00"/>
    <d v="2019-03-24T16:30:00"/>
    <x v="0"/>
    <x v="2"/>
    <n v="127"/>
    <s v="P"/>
    <s v="Condor Rapide"/>
    <x v="1"/>
  </r>
  <r>
    <s v="JERSEY/ST MALO"/>
    <s v="SML"/>
    <s v="JERSEY/ST MALO"/>
    <s v="GCI"/>
    <s v="P201900389"/>
    <d v="2019-03-24T10:04:00"/>
    <d v="2019-03-24T16:30:00"/>
    <x v="0"/>
    <x v="0"/>
    <n v="39"/>
    <s v="P"/>
    <s v="Condor Rapide"/>
    <x v="3"/>
  </r>
  <r>
    <s v="JERSEY"/>
    <s v="JER"/>
    <s v="POOLE"/>
    <s v="GCI"/>
    <s v="P201900388"/>
    <d v="2019-03-22T19:22:00"/>
    <d v="2019-03-22T20:00:00"/>
    <x v="0"/>
    <x v="0"/>
    <n v="203"/>
    <s v="P"/>
    <s v="Condor Liberation"/>
    <x v="1"/>
  </r>
  <r>
    <s v="JERSEY"/>
    <s v="GCI"/>
    <s v="POOLE"/>
    <s v="POO"/>
    <s v="P201900388"/>
    <d v="2019-03-22T19:22:00"/>
    <d v="2019-03-22T20:00:00"/>
    <x v="1"/>
    <x v="2"/>
    <n v="2"/>
    <s v="P"/>
    <s v="Condor Liberation"/>
    <x v="2"/>
  </r>
  <r>
    <s v="JERSEY"/>
    <s v="GCI"/>
    <s v="POOLE"/>
    <s v="POO"/>
    <s v="P201900388"/>
    <d v="2019-03-22T19:22:00"/>
    <d v="2019-03-22T20:00:00"/>
    <x v="1"/>
    <x v="0"/>
    <n v="93"/>
    <s v="P"/>
    <s v="Condor Liberation"/>
    <x v="2"/>
  </r>
  <r>
    <s v="JERSEY"/>
    <s v="SML"/>
    <s v="POOLE"/>
    <s v="GCI"/>
    <s v="P201900388"/>
    <d v="2019-03-22T19:22:00"/>
    <d v="2019-03-22T20:00:00"/>
    <x v="0"/>
    <x v="1"/>
    <n v="1"/>
    <s v="P"/>
    <s v="Condor Liberation"/>
    <x v="3"/>
  </r>
  <r>
    <s v="JERSEY"/>
    <s v="JER"/>
    <s v="POOLE"/>
    <s v="GCI"/>
    <s v="P201900388"/>
    <d v="2019-03-22T19:22:00"/>
    <d v="2019-03-22T20:00:00"/>
    <x v="0"/>
    <x v="1"/>
    <n v="7"/>
    <s v="P"/>
    <s v="Condor Liberation"/>
    <x v="1"/>
  </r>
  <r>
    <s v="JERSEY"/>
    <s v="SML"/>
    <s v="POOLE"/>
    <s v="GCI"/>
    <s v="P201900388"/>
    <d v="2019-03-22T19:22:00"/>
    <d v="2019-03-22T20:00:00"/>
    <x v="0"/>
    <x v="2"/>
    <n v="1"/>
    <s v="P"/>
    <s v="Condor Liberation"/>
    <x v="3"/>
  </r>
  <r>
    <s v="JERSEY"/>
    <s v="JER"/>
    <s v="POOLE"/>
    <s v="GCI"/>
    <s v="P201900388"/>
    <d v="2019-03-22T19:22:00"/>
    <d v="2019-03-22T20:00:00"/>
    <x v="0"/>
    <x v="2"/>
    <n v="33"/>
    <s v="P"/>
    <s v="Condor Liberation"/>
    <x v="1"/>
  </r>
  <r>
    <s v="JERSEY"/>
    <s v="SML"/>
    <s v="POOLE"/>
    <s v="GCI"/>
    <s v="P201900388"/>
    <d v="2019-03-22T19:22:00"/>
    <d v="2019-03-22T20:00:00"/>
    <x v="0"/>
    <x v="0"/>
    <n v="70"/>
    <s v="P"/>
    <s v="Condor Liberation"/>
    <x v="3"/>
  </r>
  <r>
    <s v="JERSEY"/>
    <s v="JER"/>
    <s v="POOLE"/>
    <s v="GCI"/>
    <s v="P201900387"/>
    <d v="2019-03-23T19:18:00"/>
    <d v="2019-03-23T19:55:00"/>
    <x v="0"/>
    <x v="0"/>
    <n v="129"/>
    <s v="P"/>
    <s v="Condor Liberation"/>
    <x v="1"/>
  </r>
  <r>
    <s v="JERSEY"/>
    <s v="GCI"/>
    <s v="POOLE"/>
    <s v="POO"/>
    <s v="P201900387"/>
    <d v="2019-03-23T19:18:00"/>
    <d v="2019-03-23T19:55:00"/>
    <x v="1"/>
    <x v="1"/>
    <n v="1"/>
    <s v="P"/>
    <s v="Condor Liberation"/>
    <x v="2"/>
  </r>
  <r>
    <s v="JERSEY"/>
    <s v="GCI"/>
    <s v="POOLE"/>
    <s v="POO"/>
    <s v="P201900387"/>
    <d v="2019-03-23T19:18:00"/>
    <d v="2019-03-23T19:55:00"/>
    <x v="1"/>
    <x v="0"/>
    <n v="75"/>
    <s v="P"/>
    <s v="Condor Liberation"/>
    <x v="2"/>
  </r>
  <r>
    <s v="JERSEY"/>
    <s v="JER"/>
    <s v="POOLE"/>
    <s v="GCI"/>
    <s v="P201900387"/>
    <d v="2019-03-23T19:18:00"/>
    <d v="2019-03-23T19:55:00"/>
    <x v="0"/>
    <x v="1"/>
    <n v="9"/>
    <s v="P"/>
    <s v="Condor Liberation"/>
    <x v="1"/>
  </r>
  <r>
    <s v="JERSEY"/>
    <s v="JER"/>
    <s v="POOLE"/>
    <s v="GCI"/>
    <s v="P201900387"/>
    <d v="2019-03-23T19:18:00"/>
    <d v="2019-03-23T19:55:00"/>
    <x v="0"/>
    <x v="2"/>
    <n v="22"/>
    <s v="P"/>
    <s v="Condor Liberation"/>
    <x v="1"/>
  </r>
  <r>
    <s v="JERSEY"/>
    <s v="JER"/>
    <s v="POOLE"/>
    <s v="GCI"/>
    <s v="P201900386"/>
    <d v="2019-03-25T12:40:00"/>
    <d v="2019-03-25T13:22:00"/>
    <x v="0"/>
    <x v="0"/>
    <n v="107"/>
    <s v="P"/>
    <s v="Condor Liberation"/>
    <x v="1"/>
  </r>
  <r>
    <s v="JERSEY"/>
    <s v="GCI"/>
    <s v="POOLE"/>
    <s v="POO"/>
    <s v="P201900386"/>
    <d v="2019-03-25T12:40:00"/>
    <d v="2019-03-25T13:22:00"/>
    <x v="1"/>
    <x v="1"/>
    <n v="4"/>
    <s v="P"/>
    <s v="Condor Liberation"/>
    <x v="2"/>
  </r>
  <r>
    <s v="JERSEY"/>
    <s v="GCI"/>
    <s v="POOLE"/>
    <s v="POO"/>
    <s v="P201900386"/>
    <d v="2019-03-25T12:40:00"/>
    <d v="2019-03-25T13:22:00"/>
    <x v="1"/>
    <x v="2"/>
    <n v="3"/>
    <s v="P"/>
    <s v="Condor Liberation"/>
    <x v="2"/>
  </r>
  <r>
    <s v="JERSEY"/>
    <s v="GCI"/>
    <s v="POOLE"/>
    <s v="POO"/>
    <s v="P201900386"/>
    <d v="2019-03-25T12:40:00"/>
    <d v="2019-03-25T13:22:00"/>
    <x v="1"/>
    <x v="0"/>
    <n v="173"/>
    <s v="P"/>
    <s v="Condor Liberation"/>
    <x v="2"/>
  </r>
  <r>
    <s v="JERSEY"/>
    <s v="JER"/>
    <s v="POOLE"/>
    <s v="GCI"/>
    <s v="P201900386"/>
    <d v="2019-03-25T12:40:00"/>
    <d v="2019-03-25T13:22:00"/>
    <x v="0"/>
    <x v="1"/>
    <n v="5"/>
    <s v="P"/>
    <s v="Condor Liberation"/>
    <x v="1"/>
  </r>
  <r>
    <s v="JERSEY"/>
    <s v="JER"/>
    <s v="POOLE"/>
    <s v="GCI"/>
    <s v="P201900386"/>
    <d v="2019-03-25T12:40:00"/>
    <d v="2019-03-25T13:22:00"/>
    <x v="0"/>
    <x v="2"/>
    <n v="5"/>
    <s v="P"/>
    <s v="Condor Liberation"/>
    <x v="1"/>
  </r>
  <r>
    <s v="POOLE"/>
    <s v="POO"/>
    <s v="JERSEY"/>
    <s v="GCI"/>
    <s v="P201900385"/>
    <d v="2019-03-25T09:20:00"/>
    <d v="2019-03-25T09:55:00"/>
    <x v="0"/>
    <x v="0"/>
    <n v="151"/>
    <s v="P"/>
    <s v="Condor Liberation"/>
    <x v="2"/>
  </r>
  <r>
    <s v="POOLE"/>
    <s v="GCI"/>
    <s v="JERSEY"/>
    <s v="JER"/>
    <s v="P201900385"/>
    <d v="2019-03-25T09:20:00"/>
    <d v="2019-03-25T09:55:00"/>
    <x v="1"/>
    <x v="0"/>
    <n v="29"/>
    <s v="P"/>
    <s v="Condor Liberation"/>
    <x v="1"/>
  </r>
  <r>
    <s v="POOLE"/>
    <s v="POO"/>
    <s v="JERSEY"/>
    <s v="GCI"/>
    <s v="P201900385"/>
    <d v="2019-03-25T09:20:00"/>
    <d v="2019-03-25T09:55:00"/>
    <x v="0"/>
    <x v="1"/>
    <n v="2"/>
    <s v="P"/>
    <s v="Condor Liberation"/>
    <x v="2"/>
  </r>
  <r>
    <s v="POOLE"/>
    <s v="POO"/>
    <s v="JERSEY"/>
    <s v="GCI"/>
    <s v="P201900385"/>
    <d v="2019-03-25T09:20:00"/>
    <d v="2019-03-25T09:55:00"/>
    <x v="0"/>
    <x v="2"/>
    <n v="3"/>
    <s v="P"/>
    <s v="Condor Liberation"/>
    <x v="2"/>
  </r>
  <r>
    <s v="POOLE"/>
    <s v="POO"/>
    <s v="JERSEY"/>
    <s v="GCI"/>
    <s v="P201900384"/>
    <d v="2019-03-22T15:38:00"/>
    <d v="2019-03-22T16:26:00"/>
    <x v="0"/>
    <x v="0"/>
    <n v="138"/>
    <s v="P"/>
    <s v="Condor Liberation"/>
    <x v="2"/>
  </r>
  <r>
    <s v="POOLE"/>
    <s v="GCI"/>
    <s v="JERSEY"/>
    <s v="JER"/>
    <s v="P201900384"/>
    <d v="2019-03-22T15:38:00"/>
    <d v="2019-03-22T16:26:00"/>
    <x v="1"/>
    <x v="1"/>
    <n v="10"/>
    <s v="P"/>
    <s v="Condor Liberation"/>
    <x v="1"/>
  </r>
  <r>
    <s v="POOLE"/>
    <s v="GCI"/>
    <s v="JERSEY"/>
    <s v="SML"/>
    <s v="P201900384"/>
    <d v="2019-03-22T15:38:00"/>
    <d v="2019-03-22T16:26:00"/>
    <x v="1"/>
    <x v="2"/>
    <n v="3"/>
    <s v="P"/>
    <s v="Condor Liberation"/>
    <x v="3"/>
  </r>
  <r>
    <s v="POOLE"/>
    <s v="GCI"/>
    <s v="JERSEY"/>
    <s v="JER"/>
    <s v="P201900384"/>
    <d v="2019-03-22T15:38:00"/>
    <d v="2019-03-22T16:26:00"/>
    <x v="1"/>
    <x v="2"/>
    <n v="27"/>
    <s v="P"/>
    <s v="Condor Liberation"/>
    <x v="1"/>
  </r>
  <r>
    <s v="POOLE"/>
    <s v="GCI"/>
    <s v="JERSEY"/>
    <s v="JER"/>
    <s v="P201900384"/>
    <d v="2019-03-22T15:38:00"/>
    <d v="2019-03-22T16:26:00"/>
    <x v="1"/>
    <x v="0"/>
    <n v="168"/>
    <s v="P"/>
    <s v="Condor Liberation"/>
    <x v="1"/>
  </r>
  <r>
    <s v="POOLE"/>
    <s v="GCI"/>
    <s v="JERSEY"/>
    <s v="SML"/>
    <s v="P201900384"/>
    <d v="2019-03-22T15:38:00"/>
    <d v="2019-03-22T16:26:00"/>
    <x v="1"/>
    <x v="0"/>
    <n v="93"/>
    <s v="P"/>
    <s v="Condor Liberation"/>
    <x v="3"/>
  </r>
  <r>
    <s v="POOLE"/>
    <s v="POO"/>
    <s v="JERSEY"/>
    <s v="GCI"/>
    <s v="P201900384"/>
    <d v="2019-03-22T15:38:00"/>
    <d v="2019-03-22T16:26:00"/>
    <x v="0"/>
    <x v="1"/>
    <n v="1"/>
    <s v="P"/>
    <s v="Condor Liberation"/>
    <x v="2"/>
  </r>
  <r>
    <s v="POOLE"/>
    <s v="POO"/>
    <s v="JERSEY"/>
    <s v="GCI"/>
    <s v="P201900384"/>
    <d v="2019-03-22T15:38:00"/>
    <d v="2019-03-22T16:26:00"/>
    <x v="0"/>
    <x v="2"/>
    <n v="1"/>
    <s v="P"/>
    <s v="Condor Liberation"/>
    <x v="2"/>
  </r>
  <r>
    <s v="Sark Island"/>
    <s v="GCI"/>
    <s v="Sark Island"/>
    <s v="SRK"/>
    <s v="P201900378"/>
    <d v="2019-03-24T08:00:00"/>
    <d v="2019-03-30T22:00:00"/>
    <x v="1"/>
    <x v="0"/>
    <n v="289"/>
    <s v="P"/>
    <s v="Sark Venture"/>
    <x v="4"/>
  </r>
  <r>
    <s v="Sark Island"/>
    <s v="GCI"/>
    <s v="Sark Island"/>
    <s v="SRK"/>
    <s v="P201900378"/>
    <d v="2019-03-24T08:00:00"/>
    <d v="2019-03-30T22:00:00"/>
    <x v="1"/>
    <x v="2"/>
    <n v="17"/>
    <s v="P"/>
    <s v="Sark Venture"/>
    <x v="4"/>
  </r>
  <r>
    <s v="Sark Island"/>
    <s v="GCI"/>
    <s v="Sark Island"/>
    <s v="SRK"/>
    <s v="P201900377"/>
    <d v="2019-03-17T08:00:00"/>
    <d v="2019-03-23T22:00:00"/>
    <x v="1"/>
    <x v="0"/>
    <n v="232"/>
    <s v="P"/>
    <s v="Sark Venture"/>
    <x v="4"/>
  </r>
  <r>
    <s v="Sark Island"/>
    <s v="GCI"/>
    <s v="Sark Island"/>
    <s v="SRK"/>
    <s v="P201900377"/>
    <d v="2019-03-17T08:00:00"/>
    <d v="2019-03-23T22:00:00"/>
    <x v="1"/>
    <x v="2"/>
    <n v="1"/>
    <s v="P"/>
    <s v="Sark Venture"/>
    <x v="4"/>
  </r>
  <r>
    <s v="Sark Island"/>
    <s v="GCI"/>
    <s v="Sark Island"/>
    <s v="SRK"/>
    <s v="P201900376"/>
    <d v="2019-03-10T08:00:00"/>
    <d v="2019-03-16T22:00:00"/>
    <x v="1"/>
    <x v="0"/>
    <n v="98"/>
    <s v="P"/>
    <s v="Sark Venture"/>
    <x v="4"/>
  </r>
  <r>
    <s v="Sark Island"/>
    <s v="GCI"/>
    <s v="Sark Island"/>
    <s v="SRK"/>
    <s v="P201900376"/>
    <d v="2019-03-10T08:00:00"/>
    <d v="2019-03-16T22:00:00"/>
    <x v="1"/>
    <x v="2"/>
    <n v="6"/>
    <s v="P"/>
    <s v="Sark Venture"/>
    <x v="4"/>
  </r>
  <r>
    <s v="Sark Island"/>
    <s v="GCI"/>
    <s v="Sark Island"/>
    <s v="SRK"/>
    <s v="P201900375"/>
    <d v="2019-03-03T08:00:00"/>
    <d v="2019-03-09T22:00:00"/>
    <x v="1"/>
    <x v="0"/>
    <n v="102"/>
    <s v="P"/>
    <s v="Sark Venture"/>
    <x v="4"/>
  </r>
  <r>
    <s v="Sark Island"/>
    <s v="GCI"/>
    <s v="Sark Island"/>
    <s v="SRK"/>
    <s v="P201900375"/>
    <d v="2019-03-03T08:00:00"/>
    <d v="2019-03-09T22:00:00"/>
    <x v="1"/>
    <x v="2"/>
    <n v="2"/>
    <s v="P"/>
    <s v="Sark Venture"/>
    <x v="4"/>
  </r>
  <r>
    <s v="Sark Island"/>
    <s v="GCI"/>
    <s v="Sark Island"/>
    <s v="SRK"/>
    <s v="P201900374"/>
    <d v="2019-03-01T08:00:00"/>
    <d v="2019-03-02T22:00:00"/>
    <x v="1"/>
    <x v="0"/>
    <n v="80"/>
    <s v="P"/>
    <s v="Sark Venture"/>
    <x v="4"/>
  </r>
  <r>
    <s v="Sark Island"/>
    <s v="GCI"/>
    <s v="Sark Island"/>
    <s v="SRK"/>
    <s v="P201900374"/>
    <d v="2019-03-01T08:00:00"/>
    <d v="2019-03-02T22:00:00"/>
    <x v="1"/>
    <x v="2"/>
    <n v="5"/>
    <s v="P"/>
    <s v="Sark Venture"/>
    <x v="4"/>
  </r>
  <r>
    <s v="POOLE"/>
    <s v="POO"/>
    <s v="JERSEY"/>
    <s v="GCI"/>
    <s v="P201900373"/>
    <d v="2019-03-23T16:15:00"/>
    <d v="2019-03-23T16:50:00"/>
    <x v="0"/>
    <x v="0"/>
    <n v="116"/>
    <s v="P"/>
    <s v="Condor Liberation"/>
    <x v="2"/>
  </r>
  <r>
    <s v="POOLE"/>
    <s v="GCI"/>
    <s v="JERSEY"/>
    <s v="SML"/>
    <s v="P201900373"/>
    <d v="2019-03-23T16:15:00"/>
    <d v="2019-03-23T16:50:00"/>
    <x v="1"/>
    <x v="1"/>
    <n v="1"/>
    <s v="P"/>
    <s v="Condor Liberation"/>
    <x v="3"/>
  </r>
  <r>
    <s v="POOLE"/>
    <s v="GCI"/>
    <s v="JERSEY"/>
    <s v="JER"/>
    <s v="P201900373"/>
    <d v="2019-03-23T16:15:00"/>
    <d v="2019-03-23T16:50:00"/>
    <x v="1"/>
    <x v="1"/>
    <n v="1"/>
    <s v="P"/>
    <s v="Condor Liberation"/>
    <x v="1"/>
  </r>
  <r>
    <s v="POOLE"/>
    <s v="GCI"/>
    <s v="JERSEY"/>
    <s v="JER"/>
    <s v="P201900373"/>
    <d v="2019-03-23T16:15:00"/>
    <d v="2019-03-23T16:50:00"/>
    <x v="1"/>
    <x v="2"/>
    <n v="1"/>
    <s v="P"/>
    <s v="Condor Liberation"/>
    <x v="1"/>
  </r>
  <r>
    <s v="POOLE"/>
    <s v="GCI"/>
    <s v="JERSEY"/>
    <s v="SML"/>
    <s v="P201900373"/>
    <d v="2019-03-23T16:15:00"/>
    <d v="2019-03-23T16:50:00"/>
    <x v="1"/>
    <x v="0"/>
    <n v="35"/>
    <s v="P"/>
    <s v="Condor Liberation"/>
    <x v="3"/>
  </r>
  <r>
    <s v="POOLE"/>
    <s v="GCI"/>
    <s v="JERSEY"/>
    <s v="JER"/>
    <s v="P201900373"/>
    <d v="2019-03-23T16:15:00"/>
    <d v="2019-03-23T16:50:00"/>
    <x v="1"/>
    <x v="0"/>
    <n v="25"/>
    <s v="P"/>
    <s v="Condor Liberation"/>
    <x v="1"/>
  </r>
  <r>
    <s v="POOLE"/>
    <s v="POO"/>
    <s v="JERSEY"/>
    <s v="GCI"/>
    <s v="P201900373"/>
    <d v="2019-03-23T16:15:00"/>
    <d v="2019-03-23T16:50:00"/>
    <x v="0"/>
    <x v="1"/>
    <n v="2"/>
    <s v="P"/>
    <s v="Condor Liberation"/>
    <x v="2"/>
  </r>
  <r>
    <s v="GUERNSEY"/>
    <s v="GCI"/>
    <s v="HERM ISLAND"/>
    <s v="HRM"/>
    <s v="P201900370"/>
    <d v="2019-03-31T08:00:00"/>
    <d v="2019-03-31T22:00:00"/>
    <x v="1"/>
    <x v="0"/>
    <n v="134"/>
    <s v="P"/>
    <s v="Trident V"/>
    <x v="5"/>
  </r>
  <r>
    <s v="GUERNSEY"/>
    <s v="GCI"/>
    <s v="HERM ISLAND"/>
    <s v="HRM"/>
    <s v="P201900370"/>
    <d v="2019-03-31T08:00:00"/>
    <d v="2019-03-31T22:00:00"/>
    <x v="1"/>
    <x v="2"/>
    <n v="35"/>
    <s v="P"/>
    <s v="Trident V"/>
    <x v="5"/>
  </r>
  <r>
    <s v="GUERNSEY"/>
    <s v="GCI"/>
    <s v="HERM ISLAND"/>
    <s v="HRM"/>
    <s v="P201900320"/>
    <d v="2019-03-24T08:00:00"/>
    <d v="2019-03-30T22:00:00"/>
    <x v="1"/>
    <x v="0"/>
    <n v="469"/>
    <s v="P"/>
    <s v="Trident V"/>
    <x v="5"/>
  </r>
  <r>
    <s v="GUERNSEY"/>
    <s v="GCI"/>
    <s v="HERM ISLAND"/>
    <s v="HRM"/>
    <s v="P201900320"/>
    <d v="2019-03-24T08:00:00"/>
    <d v="2019-03-30T22:00:00"/>
    <x v="1"/>
    <x v="2"/>
    <n v="59"/>
    <s v="P"/>
    <s v="Trident V"/>
    <x v="5"/>
  </r>
  <r>
    <s v="GUERNSEY"/>
    <s v="GCI"/>
    <s v="HERM ISLAND"/>
    <s v="HRM"/>
    <s v="P201900319"/>
    <d v="2019-03-17T08:00:00"/>
    <d v="2019-03-23T22:00:00"/>
    <x v="1"/>
    <x v="0"/>
    <n v="150"/>
    <s v="P"/>
    <s v="Trident V"/>
    <x v="5"/>
  </r>
  <r>
    <s v="GUERNSEY"/>
    <s v="GCI"/>
    <s v="HERM ISLAND"/>
    <s v="HRM"/>
    <s v="P201900319"/>
    <d v="2019-03-17T08:00:00"/>
    <d v="2019-03-23T22:00:00"/>
    <x v="1"/>
    <x v="2"/>
    <n v="33"/>
    <s v="P"/>
    <s v="Trident V"/>
    <x v="5"/>
  </r>
  <r>
    <s v="GUERNSEY"/>
    <s v="GCI"/>
    <s v="HERM ISLAND"/>
    <s v="HRM"/>
    <s v="P201900318"/>
    <d v="2019-03-10T08:00:00"/>
    <d v="2019-03-16T22:00:00"/>
    <x v="1"/>
    <x v="0"/>
    <n v="41"/>
    <s v="P"/>
    <s v="Trident V"/>
    <x v="5"/>
  </r>
  <r>
    <s v="GUERNSEY"/>
    <s v="GCI"/>
    <s v="HERM ISLAND"/>
    <s v="HRM"/>
    <s v="P201900318"/>
    <d v="2019-03-10T08:00:00"/>
    <d v="2019-03-16T22:00:00"/>
    <x v="1"/>
    <x v="2"/>
    <n v="9"/>
    <s v="P"/>
    <s v="Trident V"/>
    <x v="5"/>
  </r>
  <r>
    <s v="GUERNSEY"/>
    <s v="GCI"/>
    <s v="HERM ISLAND"/>
    <s v="HRM"/>
    <s v="P201900317"/>
    <d v="2019-03-03T08:00:00"/>
    <d v="2019-03-09T22:00:00"/>
    <x v="1"/>
    <x v="0"/>
    <n v="18"/>
    <s v="P"/>
    <s v="Trident V"/>
    <x v="5"/>
  </r>
  <r>
    <s v="POOLE"/>
    <s v="POO"/>
    <s v="JERSEY"/>
    <s v="GCI"/>
    <s v="P201900316"/>
    <d v="2019-03-18T11:53:00"/>
    <d v="2019-03-18T12:29:00"/>
    <x v="0"/>
    <x v="0"/>
    <n v="130"/>
    <s v="P"/>
    <s v="Condor Liberation"/>
    <x v="2"/>
  </r>
  <r>
    <s v="POOLE"/>
    <s v="GCI"/>
    <s v="JERSEY"/>
    <s v="SML"/>
    <s v="P201900316"/>
    <d v="2019-03-18T11:53:00"/>
    <d v="2019-03-18T12:29:00"/>
    <x v="1"/>
    <x v="1"/>
    <n v="1"/>
    <s v="P"/>
    <s v="Condor Liberation"/>
    <x v="3"/>
  </r>
  <r>
    <s v="POOLE"/>
    <s v="GCI"/>
    <s v="JERSEY"/>
    <s v="JER"/>
    <s v="P201900316"/>
    <d v="2019-03-18T11:53:00"/>
    <d v="2019-03-18T12:29:00"/>
    <x v="1"/>
    <x v="1"/>
    <n v="6"/>
    <s v="P"/>
    <s v="Condor Liberation"/>
    <x v="1"/>
  </r>
  <r>
    <s v="POOLE"/>
    <s v="GCI"/>
    <s v="JERSEY"/>
    <s v="SML"/>
    <s v="P201900316"/>
    <d v="2019-03-18T11:53:00"/>
    <d v="2019-03-18T12:29:00"/>
    <x v="1"/>
    <x v="2"/>
    <n v="1"/>
    <s v="P"/>
    <s v="Condor Liberation"/>
    <x v="3"/>
  </r>
  <r>
    <s v="POOLE"/>
    <s v="GCI"/>
    <s v="JERSEY"/>
    <s v="JER"/>
    <s v="P201900316"/>
    <d v="2019-03-18T11:53:00"/>
    <d v="2019-03-18T12:29:00"/>
    <x v="1"/>
    <x v="2"/>
    <n v="1"/>
    <s v="P"/>
    <s v="Condor Liberation"/>
    <x v="1"/>
  </r>
  <r>
    <s v="POOLE"/>
    <s v="GCI"/>
    <s v="JERSEY"/>
    <s v="SML"/>
    <s v="P201900316"/>
    <d v="2019-03-18T11:53:00"/>
    <d v="2019-03-18T12:29:00"/>
    <x v="1"/>
    <x v="0"/>
    <n v="60"/>
    <s v="P"/>
    <s v="Condor Liberation"/>
    <x v="3"/>
  </r>
  <r>
    <s v="POOLE"/>
    <s v="GCI"/>
    <s v="JERSEY"/>
    <s v="JER"/>
    <s v="P201900316"/>
    <d v="2019-03-18T11:53:00"/>
    <d v="2019-03-18T12:29:00"/>
    <x v="1"/>
    <x v="0"/>
    <n v="61"/>
    <s v="P"/>
    <s v="Condor Liberation"/>
    <x v="1"/>
  </r>
  <r>
    <s v="POOLE"/>
    <s v="POO"/>
    <s v="JERSEY"/>
    <s v="GCI"/>
    <s v="P201900316"/>
    <d v="2019-03-18T11:53:00"/>
    <d v="2019-03-18T12:29:00"/>
    <x v="0"/>
    <x v="1"/>
    <n v="2"/>
    <s v="P"/>
    <s v="Condor Liberation"/>
    <x v="2"/>
  </r>
  <r>
    <s v="POOLE"/>
    <s v="POO"/>
    <s v="JERSEY"/>
    <s v="GCI"/>
    <s v="P201900316"/>
    <d v="2019-03-18T11:53:00"/>
    <d v="2019-03-18T12:29:00"/>
    <x v="0"/>
    <x v="2"/>
    <n v="4"/>
    <s v="P"/>
    <s v="Condor Liberation"/>
    <x v="2"/>
  </r>
  <r>
    <s v="JERSEY"/>
    <s v="JER"/>
    <s v="POOLE"/>
    <s v="GCI"/>
    <s v="P201900313"/>
    <d v="2019-03-18T15:45:00"/>
    <d v="2019-03-18T16:31:00"/>
    <x v="0"/>
    <x v="0"/>
    <n v="58"/>
    <s v="P"/>
    <s v="Condor Liberation"/>
    <x v="1"/>
  </r>
  <r>
    <s v="JERSEY"/>
    <s v="GCI"/>
    <s v="POOLE"/>
    <s v="POO"/>
    <s v="P201900313"/>
    <d v="2019-03-18T15:45:00"/>
    <d v="2019-03-18T16:31:00"/>
    <x v="1"/>
    <x v="0"/>
    <n v="118"/>
    <s v="P"/>
    <s v="Condor Liberation"/>
    <x v="2"/>
  </r>
  <r>
    <s v="JERSEY"/>
    <s v="SML"/>
    <s v="POOLE"/>
    <s v="GCI"/>
    <s v="P201900313"/>
    <d v="2019-03-18T15:45:00"/>
    <d v="2019-03-18T16:31:00"/>
    <x v="0"/>
    <x v="1"/>
    <n v="2"/>
    <s v="P"/>
    <s v="Condor Liberation"/>
    <x v="3"/>
  </r>
  <r>
    <s v="JERSEY"/>
    <s v="JER"/>
    <s v="POOLE"/>
    <s v="GCI"/>
    <s v="P201900313"/>
    <d v="2019-03-18T15:45:00"/>
    <d v="2019-03-18T16:31:00"/>
    <x v="0"/>
    <x v="1"/>
    <n v="3"/>
    <s v="P"/>
    <s v="Condor Liberation"/>
    <x v="1"/>
  </r>
  <r>
    <s v="JERSEY"/>
    <s v="SML"/>
    <s v="POOLE"/>
    <s v="GCI"/>
    <s v="P201900313"/>
    <d v="2019-03-18T15:45:00"/>
    <d v="2019-03-18T16:31:00"/>
    <x v="0"/>
    <x v="2"/>
    <n v="1"/>
    <s v="P"/>
    <s v="Condor Liberation"/>
    <x v="3"/>
  </r>
  <r>
    <s v="JERSEY"/>
    <s v="JER"/>
    <s v="POOLE"/>
    <s v="GCI"/>
    <s v="P201900313"/>
    <d v="2019-03-18T15:45:00"/>
    <d v="2019-03-18T16:31:00"/>
    <x v="0"/>
    <x v="2"/>
    <n v="6"/>
    <s v="P"/>
    <s v="Condor Liberation"/>
    <x v="1"/>
  </r>
  <r>
    <s v="JERSEY"/>
    <s v="SML"/>
    <s v="POOLE"/>
    <s v="GCI"/>
    <s v="P201900313"/>
    <d v="2019-03-18T15:45:00"/>
    <d v="2019-03-18T16:31:00"/>
    <x v="0"/>
    <x v="0"/>
    <n v="81"/>
    <s v="P"/>
    <s v="Condor Liberation"/>
    <x v="3"/>
  </r>
  <r>
    <s v="GUERNSEY"/>
    <s v="GCI"/>
    <s v="HERM ISLAND"/>
    <s v="HRM"/>
    <s v="P201900310"/>
    <d v="2019-03-01T08:00:00"/>
    <d v="2019-03-02T22:00:00"/>
    <x v="1"/>
    <x v="0"/>
    <n v="13"/>
    <s v="P"/>
    <s v="Trident V"/>
    <x v="5"/>
  </r>
  <r>
    <s v="JERSEY"/>
    <s v="JER"/>
    <s v="POOLE"/>
    <s v="GCI"/>
    <s v="P201900306"/>
    <d v="2019-03-09T18:45:00"/>
    <d v="2019-03-09T19:15:00"/>
    <x v="0"/>
    <x v="0"/>
    <n v="97"/>
    <s v="P"/>
    <s v="Condor Liberation"/>
    <x v="1"/>
  </r>
  <r>
    <s v="JERSEY"/>
    <s v="GCI"/>
    <s v="POOLE"/>
    <s v="POO"/>
    <s v="P201900306"/>
    <d v="2019-03-09T18:45:00"/>
    <d v="2019-03-09T19:15:00"/>
    <x v="1"/>
    <x v="2"/>
    <n v="1"/>
    <s v="P"/>
    <s v="Condor Liberation"/>
    <x v="2"/>
  </r>
  <r>
    <s v="JERSEY"/>
    <s v="GCI"/>
    <s v="POOLE"/>
    <s v="POO"/>
    <s v="P201900306"/>
    <d v="2019-03-09T18:45:00"/>
    <d v="2019-03-09T19:15:00"/>
    <x v="1"/>
    <x v="0"/>
    <n v="40"/>
    <s v="P"/>
    <s v="Condor Liberation"/>
    <x v="2"/>
  </r>
  <r>
    <s v="JERSEY"/>
    <s v="JER"/>
    <s v="POOLE"/>
    <s v="GCI"/>
    <s v="P201900306"/>
    <d v="2019-03-09T18:45:00"/>
    <d v="2019-03-09T19:15:00"/>
    <x v="0"/>
    <x v="1"/>
    <n v="5"/>
    <s v="P"/>
    <s v="Condor Liberation"/>
    <x v="1"/>
  </r>
  <r>
    <s v="JERSEY"/>
    <s v="JER"/>
    <s v="POOLE"/>
    <s v="GCI"/>
    <s v="P201900306"/>
    <d v="2019-03-09T18:45:00"/>
    <d v="2019-03-09T19:15:00"/>
    <x v="0"/>
    <x v="2"/>
    <n v="18"/>
    <s v="P"/>
    <s v="Condor Liberation"/>
    <x v="1"/>
  </r>
  <r>
    <s v="JERSEY"/>
    <s v="SML"/>
    <s v="POOLE"/>
    <s v="GCI"/>
    <s v="P201900306"/>
    <d v="2019-03-09T18:45:00"/>
    <d v="2019-03-09T19:15:00"/>
    <x v="0"/>
    <x v="0"/>
    <n v="2"/>
    <s v="P"/>
    <s v="Condor Liberation"/>
    <x v="3"/>
  </r>
  <r>
    <s v="JERSEY"/>
    <s v="JER"/>
    <s v="POOLE"/>
    <s v="GCI"/>
    <s v="P201900304"/>
    <d v="2019-03-08T18:43:00"/>
    <d v="2019-03-08T19:20:00"/>
    <x v="0"/>
    <x v="0"/>
    <n v="70"/>
    <s v="P"/>
    <s v="Condor Liberation"/>
    <x v="1"/>
  </r>
  <r>
    <s v="JERSEY"/>
    <s v="GCI"/>
    <s v="POOLE"/>
    <s v="POO"/>
    <s v="P201900304"/>
    <d v="2019-03-08T18:43:00"/>
    <d v="2019-03-08T19:20:00"/>
    <x v="1"/>
    <x v="1"/>
    <n v="1"/>
    <s v="P"/>
    <s v="Condor Liberation"/>
    <x v="2"/>
  </r>
  <r>
    <s v="JERSEY"/>
    <s v="GCI"/>
    <s v="POOLE"/>
    <s v="POO"/>
    <s v="P201900304"/>
    <d v="2019-03-08T18:43:00"/>
    <d v="2019-03-08T19:20:00"/>
    <x v="1"/>
    <x v="2"/>
    <n v="7"/>
    <s v="P"/>
    <s v="Condor Liberation"/>
    <x v="2"/>
  </r>
  <r>
    <s v="JERSEY"/>
    <s v="GCI"/>
    <s v="POOLE"/>
    <s v="POO"/>
    <s v="P201900304"/>
    <d v="2019-03-08T18:43:00"/>
    <d v="2019-03-08T19:20:00"/>
    <x v="1"/>
    <x v="0"/>
    <n v="101"/>
    <s v="P"/>
    <s v="Condor Liberation"/>
    <x v="2"/>
  </r>
  <r>
    <s v="JERSEY"/>
    <s v="JER"/>
    <s v="POOLE"/>
    <s v="GCI"/>
    <s v="P201900304"/>
    <d v="2019-03-08T18:43:00"/>
    <d v="2019-03-08T19:20:00"/>
    <x v="0"/>
    <x v="1"/>
    <n v="3"/>
    <s v="P"/>
    <s v="Condor Liberation"/>
    <x v="1"/>
  </r>
  <r>
    <s v="JERSEY"/>
    <s v="SML"/>
    <s v="POOLE"/>
    <s v="GCI"/>
    <s v="P201900304"/>
    <d v="2019-03-08T18:43:00"/>
    <d v="2019-03-08T19:20:00"/>
    <x v="0"/>
    <x v="2"/>
    <n v="2"/>
    <s v="P"/>
    <s v="Condor Liberation"/>
    <x v="3"/>
  </r>
  <r>
    <s v="JERSEY"/>
    <s v="JER"/>
    <s v="POOLE"/>
    <s v="GCI"/>
    <s v="P201900304"/>
    <d v="2019-03-08T18:43:00"/>
    <d v="2019-03-08T19:20:00"/>
    <x v="0"/>
    <x v="2"/>
    <n v="5"/>
    <s v="P"/>
    <s v="Condor Liberation"/>
    <x v="1"/>
  </r>
  <r>
    <s v="JERSEY"/>
    <s v="SML"/>
    <s v="POOLE"/>
    <s v="GCI"/>
    <s v="P201900304"/>
    <d v="2019-03-08T18:43:00"/>
    <d v="2019-03-08T19:20:00"/>
    <x v="0"/>
    <x v="0"/>
    <n v="25"/>
    <s v="P"/>
    <s v="Condor Liberation"/>
    <x v="3"/>
  </r>
  <r>
    <s v="POOLE"/>
    <s v="POO"/>
    <s v="JERSEY"/>
    <s v="GCI"/>
    <s v="P201900301"/>
    <d v="2019-03-09T15:30:00"/>
    <d v="2019-03-09T16:15:00"/>
    <x v="0"/>
    <x v="0"/>
    <n v="81"/>
    <s v="P"/>
    <s v="Condor Liberation"/>
    <x v="2"/>
  </r>
  <r>
    <s v="POOLE"/>
    <s v="GCI"/>
    <s v="JERSEY"/>
    <s v="SML"/>
    <s v="P201900301"/>
    <d v="2019-03-09T15:30:00"/>
    <d v="2019-03-09T16:15:00"/>
    <x v="1"/>
    <x v="1"/>
    <n v="3"/>
    <s v="P"/>
    <s v="Condor Liberation"/>
    <x v="3"/>
  </r>
  <r>
    <s v="POOLE"/>
    <s v="GCI"/>
    <s v="JERSEY"/>
    <s v="JER"/>
    <s v="P201900301"/>
    <d v="2019-03-09T15:30:00"/>
    <d v="2019-03-09T16:15:00"/>
    <x v="1"/>
    <x v="1"/>
    <n v="2"/>
    <s v="P"/>
    <s v="Condor Liberation"/>
    <x v="1"/>
  </r>
  <r>
    <s v="POOLE"/>
    <s v="GCI"/>
    <s v="JERSEY"/>
    <s v="JER"/>
    <s v="P201900301"/>
    <d v="2019-03-09T15:30:00"/>
    <d v="2019-03-09T16:15:00"/>
    <x v="1"/>
    <x v="2"/>
    <n v="1"/>
    <s v="P"/>
    <s v="Condor Liberation"/>
    <x v="1"/>
  </r>
  <r>
    <s v="POOLE"/>
    <s v="GCI"/>
    <s v="JERSEY"/>
    <s v="SML"/>
    <s v="P201900301"/>
    <d v="2019-03-09T15:30:00"/>
    <d v="2019-03-09T16:15:00"/>
    <x v="1"/>
    <x v="0"/>
    <n v="37"/>
    <s v="P"/>
    <s v="Condor Liberation"/>
    <x v="3"/>
  </r>
  <r>
    <s v="POOLE"/>
    <s v="GCI"/>
    <s v="JERSEY"/>
    <s v="JER"/>
    <s v="P201900301"/>
    <d v="2019-03-09T15:30:00"/>
    <d v="2019-03-09T16:15:00"/>
    <x v="1"/>
    <x v="0"/>
    <n v="41"/>
    <s v="P"/>
    <s v="Condor Liberation"/>
    <x v="1"/>
  </r>
  <r>
    <s v="POOLE"/>
    <s v="POO"/>
    <s v="JERSEY"/>
    <s v="GCI"/>
    <s v="P201900301"/>
    <d v="2019-03-09T15:30:00"/>
    <d v="2019-03-09T16:15:00"/>
    <x v="0"/>
    <x v="1"/>
    <n v="2"/>
    <s v="P"/>
    <s v="Condor Liberation"/>
    <x v="2"/>
  </r>
  <r>
    <s v="POOLE"/>
    <s v="POO"/>
    <s v="JERSEY"/>
    <s v="GCI"/>
    <s v="P201900301"/>
    <d v="2019-03-09T15:30:00"/>
    <d v="2019-03-09T16:15:00"/>
    <x v="0"/>
    <x v="2"/>
    <n v="2"/>
    <s v="P"/>
    <s v="Condor Liberation"/>
    <x v="2"/>
  </r>
  <r>
    <s v="POOLE"/>
    <s v="POO"/>
    <s v="JERSEY"/>
    <s v="GCI"/>
    <s v="P201900300"/>
    <d v="2019-03-08T14:52:00"/>
    <d v="2019-03-08T15:40:00"/>
    <x v="0"/>
    <x v="0"/>
    <n v="124"/>
    <s v="P"/>
    <s v="Condor Liberation"/>
    <x v="2"/>
  </r>
  <r>
    <s v="POOLE"/>
    <s v="POO"/>
    <s v="JERSEY"/>
    <s v="SML"/>
    <s v="P201900300"/>
    <d v="2019-03-08T14:52:00"/>
    <d v="2019-03-08T15:40:00"/>
    <x v="2"/>
    <x v="0"/>
    <n v="2"/>
    <s v="P"/>
    <s v="Condor Liberation"/>
    <x v="2"/>
  </r>
  <r>
    <s v="POOLE"/>
    <s v="GCI"/>
    <s v="JERSEY"/>
    <s v="JER"/>
    <s v="P201900300"/>
    <d v="2019-03-08T14:52:00"/>
    <d v="2019-03-08T15:40:00"/>
    <x v="1"/>
    <x v="1"/>
    <n v="10"/>
    <s v="P"/>
    <s v="Condor Liberation"/>
    <x v="1"/>
  </r>
  <r>
    <s v="POOLE"/>
    <s v="GCI"/>
    <s v="JERSEY"/>
    <s v="SML"/>
    <s v="P201900300"/>
    <d v="2019-03-08T14:52:00"/>
    <d v="2019-03-08T15:40:00"/>
    <x v="1"/>
    <x v="2"/>
    <n v="1"/>
    <s v="P"/>
    <s v="Condor Liberation"/>
    <x v="3"/>
  </r>
  <r>
    <s v="POOLE"/>
    <s v="GCI"/>
    <s v="JERSEY"/>
    <s v="JER"/>
    <s v="P201900300"/>
    <d v="2019-03-08T14:52:00"/>
    <d v="2019-03-08T15:40:00"/>
    <x v="1"/>
    <x v="2"/>
    <n v="33"/>
    <s v="P"/>
    <s v="Condor Liberation"/>
    <x v="1"/>
  </r>
  <r>
    <s v="POOLE"/>
    <s v="GCI"/>
    <s v="JERSEY"/>
    <s v="SML"/>
    <s v="P201900300"/>
    <d v="2019-03-08T14:52:00"/>
    <d v="2019-03-08T15:40:00"/>
    <x v="1"/>
    <x v="0"/>
    <n v="86"/>
    <s v="P"/>
    <s v="Condor Liberation"/>
    <x v="3"/>
  </r>
  <r>
    <s v="POOLE"/>
    <s v="GCI"/>
    <s v="JERSEY"/>
    <s v="JER"/>
    <s v="P201900300"/>
    <d v="2019-03-08T14:52:00"/>
    <d v="2019-03-08T15:40:00"/>
    <x v="1"/>
    <x v="0"/>
    <n v="250"/>
    <s v="P"/>
    <s v="Condor Liberation"/>
    <x v="1"/>
  </r>
  <r>
    <s v="POOLE"/>
    <s v="POO"/>
    <s v="JERSEY"/>
    <s v="GCI"/>
    <s v="P201900300"/>
    <d v="2019-03-08T14:52:00"/>
    <d v="2019-03-08T15:40:00"/>
    <x v="0"/>
    <x v="1"/>
    <n v="3"/>
    <s v="P"/>
    <s v="Condor Liberation"/>
    <x v="2"/>
  </r>
  <r>
    <s v="POOLE"/>
    <s v="POO"/>
    <s v="JERSEY"/>
    <s v="GCI"/>
    <s v="P201900300"/>
    <d v="2019-03-08T14:52:00"/>
    <d v="2019-03-08T15:40:00"/>
    <x v="0"/>
    <x v="2"/>
    <n v="2"/>
    <s v="P"/>
    <s v="Condor Liberation"/>
    <x v="2"/>
  </r>
  <r>
    <s v="POOLE"/>
    <s v="POO"/>
    <s v="JERSEY"/>
    <s v="GCI"/>
    <s v="P201900297"/>
    <d v="2019-03-01T11:55:00"/>
    <d v="2019-03-01T12:40:00"/>
    <x v="0"/>
    <x v="0"/>
    <n v="99"/>
    <s v="P"/>
    <s v="Condor Liberation"/>
    <x v="2"/>
  </r>
  <r>
    <s v="POOLE"/>
    <s v="GCI"/>
    <s v="JERSEY"/>
    <s v="SML"/>
    <s v="P201900297"/>
    <d v="2019-03-01T11:55:00"/>
    <d v="2019-03-01T12:40:00"/>
    <x v="1"/>
    <x v="1"/>
    <n v="1"/>
    <s v="P"/>
    <s v="Condor Liberation"/>
    <x v="3"/>
  </r>
  <r>
    <s v="POOLE"/>
    <s v="GCI"/>
    <s v="JERSEY"/>
    <s v="JER"/>
    <s v="P201900297"/>
    <d v="2019-03-01T11:55:00"/>
    <d v="2019-03-01T12:40:00"/>
    <x v="1"/>
    <x v="1"/>
    <n v="5"/>
    <s v="P"/>
    <s v="Condor Liberation"/>
    <x v="1"/>
  </r>
  <r>
    <s v="POOLE"/>
    <s v="GCI"/>
    <s v="JERSEY"/>
    <s v="SML"/>
    <s v="P201900297"/>
    <d v="2019-03-01T11:55:00"/>
    <d v="2019-03-01T12:40:00"/>
    <x v="1"/>
    <x v="2"/>
    <n v="2"/>
    <s v="P"/>
    <s v="Condor Liberation"/>
    <x v="3"/>
  </r>
  <r>
    <s v="POOLE"/>
    <s v="GCI"/>
    <s v="JERSEY"/>
    <s v="JER"/>
    <s v="P201900297"/>
    <d v="2019-03-01T11:55:00"/>
    <d v="2019-03-01T12:40:00"/>
    <x v="1"/>
    <x v="2"/>
    <n v="9"/>
    <s v="P"/>
    <s v="Condor Liberation"/>
    <x v="1"/>
  </r>
  <r>
    <s v="POOLE"/>
    <s v="GCI"/>
    <s v="JERSEY"/>
    <s v="SML"/>
    <s v="P201900297"/>
    <d v="2019-03-01T11:55:00"/>
    <d v="2019-03-01T12:40:00"/>
    <x v="1"/>
    <x v="0"/>
    <n v="78"/>
    <s v="P"/>
    <s v="Condor Liberation"/>
    <x v="3"/>
  </r>
  <r>
    <s v="POOLE"/>
    <s v="GCI"/>
    <s v="JERSEY"/>
    <s v="JER"/>
    <s v="P201900297"/>
    <d v="2019-03-01T11:55:00"/>
    <d v="2019-03-01T12:40:00"/>
    <x v="1"/>
    <x v="0"/>
    <n v="106"/>
    <s v="P"/>
    <s v="Condor Liberation"/>
    <x v="1"/>
  </r>
  <r>
    <s v="POOLE"/>
    <s v="POO"/>
    <s v="JERSEY"/>
    <s v="GCI"/>
    <s v="P201900297"/>
    <d v="2019-03-01T11:55:00"/>
    <d v="2019-03-01T12:40:00"/>
    <x v="0"/>
    <x v="1"/>
    <n v="4"/>
    <s v="P"/>
    <s v="Condor Liberation"/>
    <x v="2"/>
  </r>
  <r>
    <s v="POOLE"/>
    <s v="POO"/>
    <s v="JERSEY"/>
    <s v="GCI"/>
    <s v="P201900297"/>
    <d v="2019-03-01T11:55:00"/>
    <d v="2019-03-01T12:40:00"/>
    <x v="0"/>
    <x v="2"/>
    <n v="2"/>
    <s v="P"/>
    <s v="Condor Liberation"/>
    <x v="2"/>
  </r>
  <r>
    <s v="JERSEY"/>
    <s v="JER"/>
    <s v="POOLE"/>
    <s v="GCI"/>
    <s v="P201900296"/>
    <d v="2019-03-01T15:32:00"/>
    <d v="2019-03-01T16:10:00"/>
    <x v="0"/>
    <x v="0"/>
    <n v="57"/>
    <s v="P"/>
    <s v="Condor Liberation"/>
    <x v="1"/>
  </r>
  <r>
    <s v="JERSEY"/>
    <s v="GCI"/>
    <s v="POOLE"/>
    <s v="POO"/>
    <s v="P201900296"/>
    <d v="2019-03-01T15:32:00"/>
    <d v="2019-03-01T16:10:00"/>
    <x v="1"/>
    <x v="1"/>
    <n v="2"/>
    <s v="P"/>
    <s v="Condor Liberation"/>
    <x v="2"/>
  </r>
  <r>
    <s v="JERSEY"/>
    <s v="GCI"/>
    <s v="POOLE"/>
    <s v="POO"/>
    <s v="P201900296"/>
    <d v="2019-03-01T15:32:00"/>
    <d v="2019-03-01T16:10:00"/>
    <x v="1"/>
    <x v="2"/>
    <n v="5"/>
    <s v="P"/>
    <s v="Condor Liberation"/>
    <x v="2"/>
  </r>
  <r>
    <s v="JERSEY"/>
    <s v="GCI"/>
    <s v="POOLE"/>
    <s v="POO"/>
    <s v="P201900296"/>
    <d v="2019-03-01T15:32:00"/>
    <d v="2019-03-01T16:10:00"/>
    <x v="1"/>
    <x v="0"/>
    <n v="138"/>
    <s v="P"/>
    <s v="Condor Liberation"/>
    <x v="2"/>
  </r>
  <r>
    <s v="JERSEY"/>
    <s v="SML"/>
    <s v="POOLE"/>
    <s v="GCI"/>
    <s v="P201900296"/>
    <d v="2019-03-01T15:32:00"/>
    <d v="2019-03-01T16:10:00"/>
    <x v="0"/>
    <x v="2"/>
    <n v="2"/>
    <s v="P"/>
    <s v="Condor Liberation"/>
    <x v="3"/>
  </r>
  <r>
    <s v="JERSEY"/>
    <s v="JER"/>
    <s v="POOLE"/>
    <s v="GCI"/>
    <s v="P201900296"/>
    <d v="2019-03-01T15:32:00"/>
    <d v="2019-03-01T16:10:00"/>
    <x v="0"/>
    <x v="2"/>
    <n v="1"/>
    <s v="P"/>
    <s v="Condor Liberation"/>
    <x v="1"/>
  </r>
  <r>
    <s v="JERSEY"/>
    <s v="SML"/>
    <s v="POOLE"/>
    <s v="GCI"/>
    <s v="P201900296"/>
    <d v="2019-03-01T15:32:00"/>
    <d v="2019-03-01T16:10:00"/>
    <x v="0"/>
    <x v="0"/>
    <n v="46"/>
    <s v="P"/>
    <s v="Condor Liberation"/>
    <x v="3"/>
  </r>
  <r>
    <s v="POOLE"/>
    <s v="POO"/>
    <s v="POOLE"/>
    <s v="GCI"/>
    <s v="P201900295"/>
    <d v="2019-03-02T11:52:00"/>
    <d v="2019-03-02T12:56:00"/>
    <x v="0"/>
    <x v="0"/>
    <n v="39"/>
    <s v="P"/>
    <s v="Condor Liberation"/>
    <x v="2"/>
  </r>
  <r>
    <s v="POOLE"/>
    <s v="POO"/>
    <s v="POOLE"/>
    <s v="JER"/>
    <s v="P201900295"/>
    <d v="2019-03-02T11:52:00"/>
    <d v="2019-03-02T12:56:00"/>
    <x v="2"/>
    <x v="1"/>
    <n v="2"/>
    <s v="P"/>
    <s v="Condor Liberation"/>
    <x v="2"/>
  </r>
  <r>
    <s v="POOLE"/>
    <s v="JER"/>
    <s v="POOLE"/>
    <s v="POO"/>
    <s v="P201900295"/>
    <d v="2019-03-02T11:52:00"/>
    <d v="2019-03-02T12:56:00"/>
    <x v="2"/>
    <x v="2"/>
    <n v="1"/>
    <s v="P"/>
    <s v="Condor Liberation"/>
    <x v="1"/>
  </r>
  <r>
    <s v="POOLE"/>
    <s v="POO"/>
    <s v="POOLE"/>
    <s v="JER"/>
    <s v="P201900295"/>
    <d v="2019-03-02T11:52:00"/>
    <d v="2019-03-02T12:56:00"/>
    <x v="2"/>
    <x v="2"/>
    <n v="1"/>
    <s v="P"/>
    <s v="Condor Liberation"/>
    <x v="2"/>
  </r>
  <r>
    <s v="POOLE"/>
    <s v="JER"/>
    <s v="POOLE"/>
    <s v="POO"/>
    <s v="P201900295"/>
    <d v="2019-03-02T11:52:00"/>
    <d v="2019-03-02T12:56:00"/>
    <x v="2"/>
    <x v="0"/>
    <n v="12"/>
    <s v="P"/>
    <s v="Condor Liberation"/>
    <x v="1"/>
  </r>
  <r>
    <s v="POOLE"/>
    <s v="POO"/>
    <s v="POOLE"/>
    <s v="SML"/>
    <s v="P201900295"/>
    <d v="2019-03-02T11:52:00"/>
    <d v="2019-03-02T12:56:00"/>
    <x v="2"/>
    <x v="0"/>
    <n v="1"/>
    <s v="P"/>
    <s v="Condor Liberation"/>
    <x v="2"/>
  </r>
  <r>
    <s v="POOLE"/>
    <s v="POO"/>
    <s v="POOLE"/>
    <s v="JER"/>
    <s v="P201900295"/>
    <d v="2019-03-02T11:52:00"/>
    <d v="2019-03-02T12:56:00"/>
    <x v="2"/>
    <x v="0"/>
    <n v="55"/>
    <s v="P"/>
    <s v="Condor Liberation"/>
    <x v="2"/>
  </r>
  <r>
    <s v="POOLE"/>
    <s v="SML"/>
    <s v="POOLE"/>
    <s v="POO"/>
    <s v="P201900295"/>
    <d v="2019-03-02T11:52:00"/>
    <d v="2019-03-02T12:56:00"/>
    <x v="2"/>
    <x v="0"/>
    <n v="6"/>
    <s v="P"/>
    <s v="Condor Liberation"/>
    <x v="3"/>
  </r>
  <r>
    <s v="POOLE"/>
    <s v="GCI"/>
    <s v="POOLE"/>
    <s v="POO"/>
    <s v="P201900295"/>
    <d v="2019-03-02T11:52:00"/>
    <d v="2019-03-02T12:56:00"/>
    <x v="1"/>
    <x v="1"/>
    <n v="1"/>
    <s v="P"/>
    <s v="Condor Liberation"/>
    <x v="2"/>
  </r>
  <r>
    <s v="POOLE"/>
    <s v="GCI"/>
    <s v="POOLE"/>
    <s v="POO"/>
    <s v="P201900295"/>
    <d v="2019-03-02T11:52:00"/>
    <d v="2019-03-02T12:56:00"/>
    <x v="1"/>
    <x v="0"/>
    <n v="19"/>
    <s v="P"/>
    <s v="Condor Liberation"/>
    <x v="2"/>
  </r>
  <r>
    <s v="POOLE"/>
    <s v="POO"/>
    <s v="POOLE"/>
    <s v="GCI"/>
    <s v="P201900295"/>
    <d v="2019-03-02T11:52:00"/>
    <d v="2019-03-02T12:56:00"/>
    <x v="0"/>
    <x v="2"/>
    <n v="1"/>
    <s v="P"/>
    <s v="Condor Liberation"/>
    <x v="2"/>
  </r>
  <r>
    <s v="JERSEY/PORTSMOUTH"/>
    <s v="PME"/>
    <s v="PORTSMOUTH"/>
    <s v="GCI"/>
    <s v="P201900235"/>
    <d v="2019-03-30T20:48:00"/>
    <d v="2019-03-30T22:00:00"/>
    <x v="0"/>
    <x v="0"/>
    <n v="7"/>
    <s v="P"/>
    <s v="Commodore Clipper"/>
    <x v="0"/>
  </r>
  <r>
    <s v="JERSEY/PORTSMOUTH"/>
    <s v="GCI"/>
    <s v="PORTSMOUTH"/>
    <s v="PME"/>
    <s v="P201900235"/>
    <d v="2019-03-30T20:48:00"/>
    <d v="2019-03-30T22:00:00"/>
    <x v="1"/>
    <x v="1"/>
    <n v="1"/>
    <s v="P"/>
    <s v="Commodore Clipper"/>
    <x v="0"/>
  </r>
  <r>
    <s v="JERSEY/PORTSMOUTH"/>
    <s v="GCI"/>
    <s v="PORTSMOUTH"/>
    <s v="PME"/>
    <s v="P201900235"/>
    <d v="2019-03-30T20:48:00"/>
    <d v="2019-03-30T22:00:00"/>
    <x v="1"/>
    <x v="2"/>
    <n v="1"/>
    <s v="P"/>
    <s v="Commodore Clipper"/>
    <x v="0"/>
  </r>
  <r>
    <s v="JERSEY/PORTSMOUTH"/>
    <s v="GCI"/>
    <s v="PORTSMOUTH"/>
    <s v="PME"/>
    <s v="P201900235"/>
    <d v="2019-03-30T20:48:00"/>
    <d v="2019-03-30T22:00:00"/>
    <x v="1"/>
    <x v="0"/>
    <n v="38"/>
    <s v="P"/>
    <s v="Commodore Clipper"/>
    <x v="0"/>
  </r>
  <r>
    <s v="JERSEY/PORTSMOUTH"/>
    <s v="JER"/>
    <s v="PORTSMOUTH"/>
    <s v="GCI"/>
    <s v="P201900235"/>
    <d v="2019-03-30T20:48:00"/>
    <d v="2019-03-30T22:00:00"/>
    <x v="0"/>
    <x v="1"/>
    <n v="7"/>
    <s v="P"/>
    <s v="Commodore Clipper"/>
    <x v="1"/>
  </r>
  <r>
    <s v="JERSEY/PORTSMOUTH"/>
    <s v="JER"/>
    <s v="PORTSMOUTH"/>
    <s v="GCI"/>
    <s v="P201900235"/>
    <d v="2019-03-30T20:48:00"/>
    <d v="2019-03-30T22:00:00"/>
    <x v="0"/>
    <x v="2"/>
    <n v="29"/>
    <s v="P"/>
    <s v="Commodore Clipper"/>
    <x v="1"/>
  </r>
  <r>
    <s v="JERSEY/PORTSMOUTH"/>
    <s v="JER"/>
    <s v="PORTSMOUTH"/>
    <s v="GCI"/>
    <s v="P201900235"/>
    <d v="2019-03-30T20:48:00"/>
    <d v="2019-03-30T22:00:00"/>
    <x v="0"/>
    <x v="0"/>
    <n v="171"/>
    <s v="P"/>
    <s v="Commodore Clipper"/>
    <x v="1"/>
  </r>
  <r>
    <s v="JERSEY/PORTSMOUTH"/>
    <s v="PME"/>
    <s v="PORTSMOUTH"/>
    <s v="GCI"/>
    <s v="P201900234"/>
    <d v="2019-03-19T21:05:00"/>
    <d v="2019-03-19T22:48:00"/>
    <x v="0"/>
    <x v="0"/>
    <n v="21"/>
    <s v="P"/>
    <s v="Commodore Clipper"/>
    <x v="0"/>
  </r>
  <r>
    <s v="JERSEY/PORTSMOUTH"/>
    <s v="GCI"/>
    <s v="PORTSMOUTH"/>
    <s v="PME"/>
    <s v="P201900234"/>
    <d v="2019-03-19T21:05:00"/>
    <d v="2019-03-19T22:48:00"/>
    <x v="1"/>
    <x v="0"/>
    <n v="33"/>
    <s v="P"/>
    <s v="Commodore Clipper"/>
    <x v="0"/>
  </r>
  <r>
    <s v="JERSEY/PORTSMOUTH"/>
    <s v="JER"/>
    <s v="PORTSMOUTH"/>
    <s v="GCI"/>
    <s v="P201900234"/>
    <d v="2019-03-19T21:05:00"/>
    <d v="2019-03-19T22:48:00"/>
    <x v="0"/>
    <x v="1"/>
    <n v="1"/>
    <s v="P"/>
    <s v="Commodore Clipper"/>
    <x v="1"/>
  </r>
  <r>
    <s v="JERSEY/PORTSMOUTH"/>
    <s v="JER"/>
    <s v="PORTSMOUTH"/>
    <s v="GCI"/>
    <s v="P201900234"/>
    <d v="2019-03-19T21:05:00"/>
    <d v="2019-03-19T22:48:00"/>
    <x v="0"/>
    <x v="0"/>
    <n v="47"/>
    <s v="P"/>
    <s v="Commodore Clipper"/>
    <x v="1"/>
  </r>
  <r>
    <s v="JERSEY/PORTSMOUTH"/>
    <s v="POO"/>
    <s v="PORTSMOUTH"/>
    <s v="GCI"/>
    <s v="P201900233"/>
    <d v="2019-03-18T20:54:00"/>
    <d v="2019-03-18T22:38:00"/>
    <x v="0"/>
    <x v="0"/>
    <n v="1"/>
    <s v="P"/>
    <s v="Commodore Clipper"/>
    <x v="2"/>
  </r>
  <r>
    <s v="JERSEY/PORTSMOUTH"/>
    <s v="GCI"/>
    <s v="PORTSMOUTH"/>
    <s v="PME"/>
    <s v="P201900233"/>
    <d v="2019-03-18T20:54:00"/>
    <d v="2019-03-18T22:38:00"/>
    <x v="1"/>
    <x v="0"/>
    <n v="31"/>
    <s v="P"/>
    <s v="Commodore Clipper"/>
    <x v="0"/>
  </r>
  <r>
    <s v="JERSEY/PORTSMOUTH"/>
    <s v="JER"/>
    <s v="PORTSMOUTH"/>
    <s v="GCI"/>
    <s v="P201900233"/>
    <d v="2019-03-18T20:54:00"/>
    <d v="2019-03-18T22:38:00"/>
    <x v="0"/>
    <x v="1"/>
    <n v="2"/>
    <s v="P"/>
    <s v="Commodore Clipper"/>
    <x v="1"/>
  </r>
  <r>
    <s v="JERSEY/PORTSMOUTH"/>
    <s v="JER"/>
    <s v="PORTSMOUTH"/>
    <s v="GCI"/>
    <s v="P201900233"/>
    <d v="2019-03-18T20:54:00"/>
    <d v="2019-03-18T22:38:00"/>
    <x v="0"/>
    <x v="2"/>
    <n v="4"/>
    <s v="P"/>
    <s v="Commodore Clipper"/>
    <x v="1"/>
  </r>
  <r>
    <s v="JERSEY/PORTSMOUTH"/>
    <s v="JER"/>
    <s v="PORTSMOUTH"/>
    <s v="GCI"/>
    <s v="P201900233"/>
    <d v="2019-03-18T20:54:00"/>
    <d v="2019-03-18T22:38:00"/>
    <x v="0"/>
    <x v="0"/>
    <n v="40"/>
    <s v="P"/>
    <s v="Commodore Clipper"/>
    <x v="1"/>
  </r>
  <r>
    <s v="JERSEY/PORTSMOUTH"/>
    <s v="PME"/>
    <s v="PORTSMOUTH"/>
    <s v="GCI"/>
    <s v="P201900233"/>
    <d v="2019-03-18T20:54:00"/>
    <d v="2019-03-18T22:38:00"/>
    <x v="0"/>
    <x v="0"/>
    <n v="32"/>
    <s v="P"/>
    <s v="Commodore Clipper"/>
    <x v="0"/>
  </r>
  <r>
    <s v="JERSEY/PORTSMOUTH"/>
    <s v="PME"/>
    <s v="PORTSMOUTH"/>
    <s v="GCI"/>
    <s v="P201900232"/>
    <d v="2019-03-11T21:32:00"/>
    <d v="2019-03-11T23:00:00"/>
    <x v="0"/>
    <x v="0"/>
    <n v="28"/>
    <s v="P"/>
    <s v="Commodore Clipper"/>
    <x v="0"/>
  </r>
  <r>
    <s v="JERSEY/PORTSMOUTH"/>
    <s v="GCI"/>
    <s v="PORTSMOUTH"/>
    <s v="PME"/>
    <s v="P201900232"/>
    <d v="2019-03-11T21:32:00"/>
    <d v="2019-03-11T23:00:00"/>
    <x v="1"/>
    <x v="0"/>
    <n v="49"/>
    <s v="P"/>
    <s v="Commodore Clipper"/>
    <x v="0"/>
  </r>
  <r>
    <s v="JERSEY/PORTSMOUTH"/>
    <s v="JER"/>
    <s v="PORTSMOUTH"/>
    <s v="GCI"/>
    <s v="P201900232"/>
    <d v="2019-03-11T21:32:00"/>
    <d v="2019-03-11T23:00:00"/>
    <x v="0"/>
    <x v="1"/>
    <n v="1"/>
    <s v="P"/>
    <s v="Commodore Clipper"/>
    <x v="1"/>
  </r>
  <r>
    <s v="JERSEY/PORTSMOUTH"/>
    <s v="JER"/>
    <s v="PORTSMOUTH"/>
    <s v="GCI"/>
    <s v="P201900232"/>
    <d v="2019-03-11T21:32:00"/>
    <d v="2019-03-11T23:00:00"/>
    <x v="0"/>
    <x v="0"/>
    <n v="26"/>
    <s v="P"/>
    <s v="Commodore Clipper"/>
    <x v="1"/>
  </r>
  <r>
    <s v="JERSEY/PORTSMOUTH"/>
    <s v="PME"/>
    <s v="PORTSMOUTH"/>
    <s v="GCI"/>
    <s v="P201900231"/>
    <d v="2019-03-02T21:43:00"/>
    <d v="2019-03-02T23:05:00"/>
    <x v="0"/>
    <x v="0"/>
    <n v="18"/>
    <s v="P"/>
    <s v="Commodore Clipper"/>
    <x v="0"/>
  </r>
  <r>
    <s v="JERSEY/PORTSMOUTH"/>
    <s v="GCI"/>
    <s v="PORTSMOUTH"/>
    <s v="PME"/>
    <s v="P201900231"/>
    <d v="2019-03-02T21:43:00"/>
    <d v="2019-03-02T23:05:00"/>
    <x v="1"/>
    <x v="0"/>
    <n v="34"/>
    <s v="P"/>
    <s v="Commodore Clipper"/>
    <x v="0"/>
  </r>
  <r>
    <s v="JERSEY/PORTSMOUTH"/>
    <s v="PME"/>
    <s v="PORTSMOUTH"/>
    <s v="GCI"/>
    <s v="P201900231"/>
    <d v="2019-03-02T21:43:00"/>
    <d v="2019-03-02T23:05:00"/>
    <x v="0"/>
    <x v="1"/>
    <n v="2"/>
    <s v="P"/>
    <s v="Commodore Clipper"/>
    <x v="0"/>
  </r>
  <r>
    <s v="JERSEY/PORTSMOUTH"/>
    <s v="JER"/>
    <s v="PORTSMOUTH"/>
    <s v="GCI"/>
    <s v="P201900231"/>
    <d v="2019-03-02T21:43:00"/>
    <d v="2019-03-02T23:05:00"/>
    <x v="0"/>
    <x v="1"/>
    <n v="4"/>
    <s v="P"/>
    <s v="Commodore Clipper"/>
    <x v="1"/>
  </r>
  <r>
    <s v="JERSEY/PORTSMOUTH"/>
    <s v="PME"/>
    <s v="PORTSMOUTH"/>
    <s v="GCI"/>
    <s v="P201900231"/>
    <d v="2019-03-02T21:43:00"/>
    <d v="2019-03-02T23:05:00"/>
    <x v="0"/>
    <x v="2"/>
    <n v="2"/>
    <s v="P"/>
    <s v="Commodore Clipper"/>
    <x v="0"/>
  </r>
  <r>
    <s v="JERSEY/PORTSMOUTH"/>
    <s v="JER"/>
    <s v="PORTSMOUTH"/>
    <s v="GCI"/>
    <s v="P201900231"/>
    <d v="2019-03-02T21:43:00"/>
    <d v="2019-03-02T23:05:00"/>
    <x v="0"/>
    <x v="2"/>
    <n v="16"/>
    <s v="P"/>
    <s v="Commodore Clipper"/>
    <x v="1"/>
  </r>
  <r>
    <s v="JERSEY/PORTSMOUTH"/>
    <s v="JER"/>
    <s v="PORTSMOUTH"/>
    <s v="GCI"/>
    <s v="P201900231"/>
    <d v="2019-03-02T21:43:00"/>
    <d v="2019-03-02T23:05:00"/>
    <x v="0"/>
    <x v="0"/>
    <n v="96"/>
    <s v="P"/>
    <s v="Commodore Clipper"/>
    <x v="1"/>
  </r>
  <r>
    <s v="PORTSMOUTH"/>
    <s v="PME"/>
    <s v="JERSEY/ST MALO"/>
    <s v="GCI"/>
    <s v="P201800764"/>
    <d v="2019-03-23T05:01:00"/>
    <d v="2019-03-23T06:21:00"/>
    <x v="0"/>
    <x v="0"/>
    <n v="2"/>
    <s v="P"/>
    <s v="Commodore Goodwill"/>
    <x v="0"/>
  </r>
  <r>
    <s v="PORTSMOUTH"/>
    <s v="GCI"/>
    <s v="JERSEY/ST MALO"/>
    <s v="SML"/>
    <s v="P201800764"/>
    <d v="2019-03-23T05:01:00"/>
    <d v="2019-03-23T06:21:00"/>
    <x v="1"/>
    <x v="0"/>
    <n v="5"/>
    <s v="P"/>
    <s v="Commodore Goodwill"/>
    <x v="3"/>
  </r>
  <r>
    <s v="PORTSMOUTH"/>
    <s v="PME"/>
    <s v="JERSEY/PORTSMOUTH"/>
    <s v="GCI"/>
    <s v="P201800628"/>
    <d v="2019-03-29T02:53:00"/>
    <d v="2019-03-29T03:55:00"/>
    <x v="0"/>
    <x v="0"/>
    <n v="2"/>
    <s v="P"/>
    <s v="Commodore Goodwill"/>
    <x v="0"/>
  </r>
  <r>
    <s v="PORTSMOUTH"/>
    <s v="GCI"/>
    <s v="JERSEY/PORTSMOUTH"/>
    <s v="PME"/>
    <s v="P201800628"/>
    <d v="2019-03-29T02:53:00"/>
    <d v="2019-03-29T03:55:00"/>
    <x v="1"/>
    <x v="0"/>
    <n v="2"/>
    <s v="P"/>
    <s v="Commodore Goodwill"/>
    <x v="0"/>
  </r>
  <r>
    <s v="JERSEY/PORTSMOUTH"/>
    <s v="PME"/>
    <s v="PORTSMOUTH"/>
    <s v="GCI"/>
    <s v="P201800627"/>
    <d v="2019-03-28T08:29:00"/>
    <d v="2019-03-28T10:14:00"/>
    <x v="0"/>
    <x v="0"/>
    <n v="1"/>
    <s v="P"/>
    <s v="Commodore Goodwill"/>
    <x v="0"/>
  </r>
  <r>
    <s v="JERSEY/PORTSMOUTH"/>
    <s v="PME"/>
    <s v="PORTSMOUTH"/>
    <s v="JER"/>
    <s v="P201800627"/>
    <d v="2019-03-28T08:29:00"/>
    <d v="2019-03-28T10:14:00"/>
    <x v="2"/>
    <x v="0"/>
    <n v="1"/>
    <s v="P"/>
    <s v="Commodore Goodwill"/>
    <x v="0"/>
  </r>
  <r>
    <s v="JERSEY/PORTSMOUTH"/>
    <s v="GCI"/>
    <s v="PORTSMOUTH"/>
    <s v="PME"/>
    <s v="P201800627"/>
    <d v="2019-03-28T08:29:00"/>
    <d v="2019-03-28T10:14:00"/>
    <x v="1"/>
    <x v="0"/>
    <n v="1"/>
    <s v="P"/>
    <s v="Commodore Goodwill"/>
    <x v="0"/>
  </r>
  <r>
    <s v="PORTSMOUTH"/>
    <s v="PME"/>
    <s v="JERSEY/PORTSMOUTH"/>
    <s v="GCI"/>
    <s v="P201800626"/>
    <d v="2019-03-27T02:50:00"/>
    <d v="2019-03-27T04:22:00"/>
    <x v="0"/>
    <x v="0"/>
    <n v="1"/>
    <s v="P"/>
    <s v="Commodore Goodwill"/>
    <x v="0"/>
  </r>
  <r>
    <s v="PORTSMOUTH"/>
    <s v="GCI"/>
    <s v="JERSEY/PORTSMOUTH"/>
    <s v="PME"/>
    <s v="P201800626"/>
    <d v="2019-03-27T02:50:00"/>
    <d v="2019-03-27T04:22:00"/>
    <x v="1"/>
    <x v="0"/>
    <n v="2"/>
    <s v="P"/>
    <s v="Commodore Goodwill"/>
    <x v="0"/>
  </r>
  <r>
    <s v="PORTSMOUTH"/>
    <s v="PME"/>
    <s v="JERSEY/PORTSMOUTH"/>
    <s v="GCI"/>
    <s v="P201800625"/>
    <d v="2019-03-26T03:40:00"/>
    <d v="2019-03-26T04:55:00"/>
    <x v="0"/>
    <x v="0"/>
    <n v="2"/>
    <s v="P"/>
    <s v="Commodore Goodwill"/>
    <x v="0"/>
  </r>
  <r>
    <s v="PORTSMOUTH"/>
    <s v="GCI"/>
    <s v="JERSEY/PORTSMOUTH"/>
    <s v="PME"/>
    <s v="P201800625"/>
    <d v="2019-03-26T03:40:00"/>
    <d v="2019-03-26T04:55:00"/>
    <x v="1"/>
    <x v="0"/>
    <n v="1"/>
    <s v="P"/>
    <s v="Commodore Goodwill"/>
    <x v="0"/>
  </r>
  <r>
    <s v="PORTSMOUTH"/>
    <s v="PME"/>
    <s v="JERSEY/PORTSMOUTH"/>
    <s v="GCI"/>
    <s v="P201800624"/>
    <d v="2019-03-25T03:10:00"/>
    <d v="2019-03-25T04:42:00"/>
    <x v="0"/>
    <x v="0"/>
    <n v="6"/>
    <s v="P"/>
    <s v="Commodore Goodwill"/>
    <x v="0"/>
  </r>
  <r>
    <s v="PORTSMOUTH"/>
    <s v="GCI"/>
    <s v="JERSEY/PORTSMOUTH"/>
    <s v="JER"/>
    <s v="P201800624"/>
    <d v="2019-03-25T03:10:00"/>
    <d v="2019-03-25T04:42:00"/>
    <x v="1"/>
    <x v="0"/>
    <n v="2"/>
    <s v="P"/>
    <s v="Commodore Goodwill"/>
    <x v="1"/>
  </r>
  <r>
    <s v="PORTSMOUTH"/>
    <s v="PME"/>
    <s v="JERSEY/PORTSMOUTH"/>
    <s v="GCI"/>
    <s v="P201800623"/>
    <d v="2019-03-22T04:52:00"/>
    <d v="2019-03-22T06:45:00"/>
    <x v="0"/>
    <x v="0"/>
    <n v="3"/>
    <s v="P"/>
    <s v="Commodore Goodwill"/>
    <x v="0"/>
  </r>
  <r>
    <s v="PORTSMOUTH"/>
    <s v="GCI"/>
    <s v="JERSEY/PORTSMOUTH"/>
    <s v="PME"/>
    <s v="P201800623"/>
    <d v="2019-03-22T04:52:00"/>
    <d v="2019-03-22T06:45:00"/>
    <x v="1"/>
    <x v="0"/>
    <n v="1"/>
    <s v="P"/>
    <s v="Commodore Goodwill"/>
    <x v="0"/>
  </r>
  <r>
    <s v="PORTSMOUTH"/>
    <s v="GCI"/>
    <s v="JERSEY/PORTSMOUTH"/>
    <s v="PME"/>
    <s v="P201800622"/>
    <d v="2019-03-21T03:52:00"/>
    <d v="2019-03-21T05:23:00"/>
    <x v="1"/>
    <x v="0"/>
    <n v="2"/>
    <s v="P"/>
    <s v="Commodore Goodwill"/>
    <x v="0"/>
  </r>
  <r>
    <s v="JERSEY/PORTSMOUTH"/>
    <s v="PME"/>
    <s v="PORTSMOUTH"/>
    <s v="GCI"/>
    <s v="P201800620"/>
    <d v="2019-03-19T09:21:00"/>
    <d v="2019-03-19T10:55:00"/>
    <x v="0"/>
    <x v="0"/>
    <n v="3"/>
    <s v="P"/>
    <s v="Commodore Goodwill"/>
    <x v="0"/>
  </r>
  <r>
    <s v="JERSEY/PORTSMOUTH"/>
    <s v="GCI"/>
    <s v="PORTSMOUTH"/>
    <s v="PME"/>
    <s v="P201800620"/>
    <d v="2019-03-19T09:21:00"/>
    <d v="2019-03-19T10:55:00"/>
    <x v="1"/>
    <x v="0"/>
    <n v="1"/>
    <s v="P"/>
    <s v="Commodore Goodwill"/>
    <x v="0"/>
  </r>
  <r>
    <s v="JERSEY/PORTSMOUTH"/>
    <s v="PME"/>
    <s v="PORTSMOUTH"/>
    <s v="GCI"/>
    <s v="P201800619"/>
    <d v="2019-03-18T07:52:00"/>
    <d v="2019-03-18T11:05:00"/>
    <x v="0"/>
    <x v="0"/>
    <n v="3"/>
    <s v="P"/>
    <s v="Commodore Goodwill"/>
    <x v="0"/>
  </r>
  <r>
    <s v="JERSEY/PORTSMOUTH"/>
    <s v="GCI"/>
    <s v="PORTSMOUTH"/>
    <s v="PME"/>
    <s v="P201800619"/>
    <d v="2019-03-18T07:52:00"/>
    <d v="2019-03-18T11:05:00"/>
    <x v="1"/>
    <x v="0"/>
    <n v="5"/>
    <s v="P"/>
    <s v="Commodore Goodwill"/>
    <x v="0"/>
  </r>
  <r>
    <s v="PORTSMOUTH"/>
    <s v="PME"/>
    <s v="JERSEY/PORTSMOUTH"/>
    <s v="GCI"/>
    <s v="P201800618"/>
    <d v="2019-03-15T04:26:00"/>
    <d v="2019-03-15T06:47:00"/>
    <x v="0"/>
    <x v="0"/>
    <n v="1"/>
    <s v="P"/>
    <s v="Commodore Goodwill"/>
    <x v="0"/>
  </r>
  <r>
    <s v="PORTSMOUTH"/>
    <s v="GCI"/>
    <s v="JERSEY/PORTSMOUTH"/>
    <s v="PME"/>
    <s v="P201800618"/>
    <d v="2019-03-15T04:26:00"/>
    <d v="2019-03-15T06:47:00"/>
    <x v="1"/>
    <x v="0"/>
    <n v="5"/>
    <s v="P"/>
    <s v="Commodore Goodwill"/>
    <x v="0"/>
  </r>
  <r>
    <s v="PORTSMOUTH"/>
    <s v="GCI"/>
    <s v="JERSEY/PORTSMOUTH"/>
    <s v="PME"/>
    <s v="P201800617"/>
    <d v="2019-03-14T06:00:00"/>
    <d v="2019-03-14T08:45:00"/>
    <x v="1"/>
    <x v="0"/>
    <n v="2"/>
    <s v="P"/>
    <s v="Commodore Goodwill"/>
    <x v="0"/>
  </r>
  <r>
    <s v="PORTSMOUTH"/>
    <s v="PME"/>
    <s v="JERSEY/PORTSMOUTH"/>
    <s v="GCI"/>
    <s v="P201800616"/>
    <d v="2019-03-13T03:52:00"/>
    <d v="2019-03-13T06:06:00"/>
    <x v="0"/>
    <x v="0"/>
    <n v="1"/>
    <s v="P"/>
    <s v="Commodore Goodwill"/>
    <x v="0"/>
  </r>
  <r>
    <s v="PORTSMOUTH"/>
    <s v="PME"/>
    <s v="JERSEY/PORTSMOUTH"/>
    <s v="JER"/>
    <s v="P201800616"/>
    <d v="2019-03-13T03:52:00"/>
    <d v="2019-03-13T06:06:00"/>
    <x v="2"/>
    <x v="0"/>
    <n v="3"/>
    <s v="P"/>
    <s v="Commodore Goodwill"/>
    <x v="0"/>
  </r>
  <r>
    <s v="PORTSMOUTH"/>
    <s v="GCI"/>
    <s v="JERSEY/PORTSMOUTH"/>
    <s v="PME"/>
    <s v="P201800616"/>
    <d v="2019-03-13T03:52:00"/>
    <d v="2019-03-13T06:06:00"/>
    <x v="1"/>
    <x v="0"/>
    <n v="2"/>
    <s v="P"/>
    <s v="Commodore Goodwill"/>
    <x v="0"/>
  </r>
  <r>
    <s v="PORTSMOUTH"/>
    <s v="PME"/>
    <s v="JERSEY/PORTSMOUTH"/>
    <s v="GCI"/>
    <s v="P201800615"/>
    <d v="2019-03-12T03:00:00"/>
    <d v="2019-03-12T04:35:00"/>
    <x v="0"/>
    <x v="0"/>
    <n v="2"/>
    <s v="P"/>
    <s v="Commodore Goodwill"/>
    <x v="0"/>
  </r>
  <r>
    <s v="PORTSMOUTH"/>
    <s v="GCI"/>
    <s v="JERSEY/PORTSMOUTH"/>
    <s v="JER"/>
    <s v="P201800615"/>
    <d v="2019-03-12T03:00:00"/>
    <d v="2019-03-12T04:35:00"/>
    <x v="1"/>
    <x v="0"/>
    <n v="4"/>
    <s v="P"/>
    <s v="Commodore Goodwill"/>
    <x v="1"/>
  </r>
  <r>
    <s v="PORTSMOUTH"/>
    <s v="PME"/>
    <s v="JERSEY/PORTSMOUTH"/>
    <s v="GCI"/>
    <s v="P201800614"/>
    <d v="2019-03-11T02:52:00"/>
    <d v="2019-03-11T04:30:00"/>
    <x v="0"/>
    <x v="0"/>
    <n v="1"/>
    <s v="P"/>
    <s v="Commodore Goodwill"/>
    <x v="0"/>
  </r>
  <r>
    <s v="PORTSMOUTH"/>
    <s v="GCI"/>
    <s v="JERSEY/PORTSMOUTH"/>
    <s v="JER"/>
    <s v="P201800614"/>
    <d v="2019-03-11T02:52:00"/>
    <d v="2019-03-11T04:30:00"/>
    <x v="1"/>
    <x v="0"/>
    <n v="1"/>
    <s v="P"/>
    <s v="Commodore Goodwill"/>
    <x v="1"/>
  </r>
  <r>
    <s v="PORTSMOUTH"/>
    <s v="PME"/>
    <s v="JERSEY/PORTSMOUTH"/>
    <s v="GCI"/>
    <s v="P201800613"/>
    <d v="2019-03-08T02:54:00"/>
    <d v="2019-03-08T04:25:00"/>
    <x v="0"/>
    <x v="0"/>
    <n v="1"/>
    <s v="P"/>
    <s v="Commodore Goodwill"/>
    <x v="0"/>
  </r>
  <r>
    <s v="PORTSMOUTH"/>
    <s v="GCI"/>
    <s v="JERSEY/PORTSMOUTH"/>
    <s v="PME"/>
    <s v="P201800613"/>
    <d v="2019-03-08T02:54:00"/>
    <d v="2019-03-08T04:25:00"/>
    <x v="1"/>
    <x v="0"/>
    <n v="1"/>
    <s v="P"/>
    <s v="Commodore Goodwill"/>
    <x v="0"/>
  </r>
  <r>
    <s v="PORTSMOUTH"/>
    <s v="GCI"/>
    <s v="JERSEY/PORTSMOUTH"/>
    <s v="PME"/>
    <s v="P201800612"/>
    <d v="2019-03-07T08:15:00"/>
    <d v="2019-03-07T09:34:00"/>
    <x v="1"/>
    <x v="0"/>
    <n v="2"/>
    <s v="P"/>
    <s v="Commodore Goodwill"/>
    <x v="0"/>
  </r>
  <r>
    <s v="JERSEY/PORTSMOUTH"/>
    <s v="PME"/>
    <s v="PORTSMOUTH"/>
    <s v="GCI"/>
    <s v="P201800610"/>
    <d v="2019-03-05T09:20:00"/>
    <d v="2019-03-05T11:08:00"/>
    <x v="0"/>
    <x v="0"/>
    <n v="2"/>
    <s v="P"/>
    <s v="Commodore Goodwill"/>
    <x v="0"/>
  </r>
  <r>
    <s v="PORTSMOUTH"/>
    <s v="PME"/>
    <s v="JERSEY/PORTSMOUTH"/>
    <s v="GCI"/>
    <s v="P201800609"/>
    <d v="2019-03-04T04:54:00"/>
    <d v="2019-03-04T06:05:00"/>
    <x v="0"/>
    <x v="0"/>
    <n v="2"/>
    <s v="P"/>
    <s v="Commodore Goodwill"/>
    <x v="0"/>
  </r>
  <r>
    <s v="PORTSMOUTH"/>
    <s v="PME"/>
    <s v="JERSEY/PORTSMOUTH"/>
    <s v="GCI"/>
    <s v="P201800608"/>
    <d v="2019-03-01T04:08:00"/>
    <d v="2019-03-01T06:00:00"/>
    <x v="0"/>
    <x v="0"/>
    <n v="1"/>
    <s v="P"/>
    <s v="Commodore Goodwill"/>
    <x v="0"/>
  </r>
  <r>
    <s v="PORTSMOUTH"/>
    <s v="GCI"/>
    <s v="JERSEY/PORTSMOUTH"/>
    <s v="PME"/>
    <s v="P201800608"/>
    <d v="2019-03-01T04:08:00"/>
    <d v="2019-03-01T06:00:00"/>
    <x v="1"/>
    <x v="0"/>
    <n v="3"/>
    <s v="P"/>
    <s v="Commodore Goodwill"/>
    <x v="0"/>
  </r>
  <r>
    <s v="PORTSMOUTH"/>
    <s v="PME"/>
    <s v="JERSEY/ST MALO"/>
    <s v="GCI"/>
    <s v="P201800607"/>
    <d v="2019-03-30T02:52:00"/>
    <d v="2019-03-30T04:10:00"/>
    <x v="0"/>
    <x v="0"/>
    <n v="3"/>
    <s v="P"/>
    <s v="Commodore Goodwill"/>
    <x v="0"/>
  </r>
  <r>
    <s v="PORTSMOUTH"/>
    <s v="PME"/>
    <s v="JERSEY/ST MALO"/>
    <s v="GCI"/>
    <s v="P201800606"/>
    <d v="2019-03-16T06:42:00"/>
    <d v="2019-03-16T09:23:00"/>
    <x v="0"/>
    <x v="0"/>
    <n v="3"/>
    <s v="P"/>
    <s v="Commodore Goodwill"/>
    <x v="0"/>
  </r>
  <r>
    <s v="PORTSMOUTH"/>
    <s v="PME"/>
    <s v="JERSEY/ST MALO"/>
    <s v="GCI"/>
    <s v="P201800605"/>
    <d v="2019-03-09T02:52:00"/>
    <d v="2019-03-09T04:28:00"/>
    <x v="0"/>
    <x v="0"/>
    <n v="4"/>
    <s v="P"/>
    <s v="Commodore Goodwill"/>
    <x v="0"/>
  </r>
  <r>
    <s v="PORTSMOUTH"/>
    <s v="PME"/>
    <s v="JERSEY/ST MALO"/>
    <s v="GCI"/>
    <s v="P201800604"/>
    <d v="2019-03-02T02:58:00"/>
    <d v="2019-03-02T04:15:00"/>
    <x v="0"/>
    <x v="0"/>
    <n v="3"/>
    <s v="P"/>
    <s v="Commodore Goodwill"/>
    <x v="0"/>
  </r>
  <r>
    <s v="PORTSMOUTH"/>
    <s v="PME"/>
    <s v="JERSEY/PORTSMOUTH"/>
    <s v="GCI"/>
    <s v="P201800603"/>
    <d v="2019-03-29T16:18:00"/>
    <d v="2019-03-29T17:45:00"/>
    <x v="0"/>
    <x v="0"/>
    <n v="18"/>
    <s v="P"/>
    <s v="Commodore Clipper"/>
    <x v="0"/>
  </r>
  <r>
    <s v="PORTSMOUTH"/>
    <s v="GCI"/>
    <s v="JERSEY/PORTSMOUTH"/>
    <s v="JER"/>
    <s v="P201800603"/>
    <d v="2019-03-29T16:18:00"/>
    <d v="2019-03-29T17:45:00"/>
    <x v="1"/>
    <x v="1"/>
    <n v="1"/>
    <s v="P"/>
    <s v="Commodore Clipper"/>
    <x v="1"/>
  </r>
  <r>
    <s v="PORTSMOUTH"/>
    <s v="GCI"/>
    <s v="JERSEY/PORTSMOUTH"/>
    <s v="JER"/>
    <s v="P201800603"/>
    <d v="2019-03-29T16:18:00"/>
    <d v="2019-03-29T17:45:00"/>
    <x v="1"/>
    <x v="2"/>
    <n v="10"/>
    <s v="P"/>
    <s v="Commodore Clipper"/>
    <x v="1"/>
  </r>
  <r>
    <s v="PORTSMOUTH"/>
    <s v="GCI"/>
    <s v="JERSEY/PORTSMOUTH"/>
    <s v="PME"/>
    <s v="P201800603"/>
    <d v="2019-03-29T16:18:00"/>
    <d v="2019-03-29T17:45:00"/>
    <x v="1"/>
    <x v="2"/>
    <n v="1"/>
    <s v="P"/>
    <s v="Commodore Clipper"/>
    <x v="0"/>
  </r>
  <r>
    <s v="PORTSMOUTH"/>
    <s v="GCI"/>
    <s v="JERSEY/PORTSMOUTH"/>
    <s v="JER"/>
    <s v="P201800603"/>
    <d v="2019-03-29T16:18:00"/>
    <d v="2019-03-29T17:45:00"/>
    <x v="1"/>
    <x v="0"/>
    <n v="49"/>
    <s v="P"/>
    <s v="Commodore Clipper"/>
    <x v="1"/>
  </r>
  <r>
    <s v="PORTSMOUTH"/>
    <s v="GCI"/>
    <s v="JERSEY/PORTSMOUTH"/>
    <s v="PME"/>
    <s v="P201800603"/>
    <d v="2019-03-29T16:18:00"/>
    <d v="2019-03-29T17:45:00"/>
    <x v="1"/>
    <x v="0"/>
    <n v="20"/>
    <s v="P"/>
    <s v="Commodore Clipper"/>
    <x v="0"/>
  </r>
  <r>
    <s v="PORTSMOUTH"/>
    <s v="PME"/>
    <s v="JERSEY/PORTSMOUTH"/>
    <s v="GCI"/>
    <s v="P201800602"/>
    <d v="2019-03-28T16:28:00"/>
    <d v="2019-03-28T18:22:00"/>
    <x v="0"/>
    <x v="0"/>
    <n v="34"/>
    <s v="P"/>
    <s v="Commodore Clipper"/>
    <x v="0"/>
  </r>
  <r>
    <s v="PORTSMOUTH"/>
    <s v="PME"/>
    <s v="JERSEY/PORTSMOUTH"/>
    <s v="JER"/>
    <s v="P201800602"/>
    <d v="2019-03-28T16:28:00"/>
    <d v="2019-03-28T18:22:00"/>
    <x v="2"/>
    <x v="0"/>
    <n v="1"/>
    <s v="P"/>
    <s v="Commodore Clipper"/>
    <x v="0"/>
  </r>
  <r>
    <s v="PORTSMOUTH"/>
    <s v="GCI"/>
    <s v="JERSEY/PORTSMOUTH"/>
    <s v="JER"/>
    <s v="P201800602"/>
    <d v="2019-03-28T16:28:00"/>
    <d v="2019-03-28T18:22:00"/>
    <x v="1"/>
    <x v="1"/>
    <n v="1"/>
    <s v="P"/>
    <s v="Commodore Clipper"/>
    <x v="1"/>
  </r>
  <r>
    <s v="PORTSMOUTH"/>
    <s v="GCI"/>
    <s v="JERSEY/PORTSMOUTH"/>
    <s v="PME"/>
    <s v="P201800602"/>
    <d v="2019-03-28T16:28:00"/>
    <d v="2019-03-28T18:22:00"/>
    <x v="1"/>
    <x v="1"/>
    <n v="1"/>
    <s v="P"/>
    <s v="Commodore Clipper"/>
    <x v="0"/>
  </r>
  <r>
    <s v="PORTSMOUTH"/>
    <s v="GCI"/>
    <s v="JERSEY/PORTSMOUTH"/>
    <s v="JER"/>
    <s v="P201800602"/>
    <d v="2019-03-28T16:28:00"/>
    <d v="2019-03-28T18:22:00"/>
    <x v="1"/>
    <x v="0"/>
    <n v="32"/>
    <s v="P"/>
    <s v="Commodore Clipper"/>
    <x v="1"/>
  </r>
  <r>
    <s v="PORTSMOUTH"/>
    <s v="GCI"/>
    <s v="JERSEY/PORTSMOUTH"/>
    <s v="PME"/>
    <s v="P201800602"/>
    <d v="2019-03-28T16:28:00"/>
    <d v="2019-03-28T18:22:00"/>
    <x v="1"/>
    <x v="0"/>
    <n v="61"/>
    <s v="P"/>
    <s v="Commodore Clipper"/>
    <x v="0"/>
  </r>
  <r>
    <s v="PORTSMOUTH"/>
    <s v="PME"/>
    <s v="JERSEY/PORTSMOUTH"/>
    <s v="GCI"/>
    <s v="P201800601"/>
    <d v="2019-03-27T16:00:00"/>
    <d v="2019-03-27T17:30:00"/>
    <x v="0"/>
    <x v="0"/>
    <n v="28"/>
    <s v="P"/>
    <s v="Commodore Clipper"/>
    <x v="0"/>
  </r>
  <r>
    <s v="PORTSMOUTH"/>
    <s v="GCI"/>
    <s v="JERSEY/PORTSMOUTH"/>
    <s v="JER"/>
    <s v="P201800601"/>
    <d v="2019-03-27T16:00:00"/>
    <d v="2019-03-27T17:30:00"/>
    <x v="1"/>
    <x v="1"/>
    <n v="2"/>
    <s v="P"/>
    <s v="Commodore Clipper"/>
    <x v="1"/>
  </r>
  <r>
    <s v="PORTSMOUTH"/>
    <s v="GCI"/>
    <s v="JERSEY/PORTSMOUTH"/>
    <s v="PME"/>
    <s v="P201800601"/>
    <d v="2019-03-27T16:00:00"/>
    <d v="2019-03-27T17:30:00"/>
    <x v="1"/>
    <x v="1"/>
    <n v="1"/>
    <s v="P"/>
    <s v="Commodore Clipper"/>
    <x v="0"/>
  </r>
  <r>
    <s v="PORTSMOUTH"/>
    <s v="GCI"/>
    <s v="JERSEY/PORTSMOUTH"/>
    <s v="JER"/>
    <s v="P201800601"/>
    <d v="2019-03-27T16:00:00"/>
    <d v="2019-03-27T17:30:00"/>
    <x v="1"/>
    <x v="0"/>
    <n v="26"/>
    <s v="P"/>
    <s v="Commodore Clipper"/>
    <x v="1"/>
  </r>
  <r>
    <s v="PORTSMOUTH"/>
    <s v="GCI"/>
    <s v="JERSEY/PORTSMOUTH"/>
    <s v="PME"/>
    <s v="P201800601"/>
    <d v="2019-03-27T16:00:00"/>
    <d v="2019-03-27T17:30:00"/>
    <x v="1"/>
    <x v="0"/>
    <n v="26"/>
    <s v="P"/>
    <s v="Commodore Clipper"/>
    <x v="0"/>
  </r>
  <r>
    <s v="PORTSMOUTH"/>
    <s v="PME"/>
    <s v="JERSEY/PORTSMOUTH"/>
    <s v="GCI"/>
    <s v="P201800600"/>
    <d v="2019-03-26T16:25:00"/>
    <d v="2019-03-26T18:11:00"/>
    <x v="0"/>
    <x v="0"/>
    <n v="46"/>
    <s v="P"/>
    <s v="Commodore Clipper"/>
    <x v="0"/>
  </r>
  <r>
    <s v="PORTSMOUTH"/>
    <s v="GCI"/>
    <s v="JERSEY/PORTSMOUTH"/>
    <s v="PME"/>
    <s v="P201800600"/>
    <d v="2019-03-26T16:25:00"/>
    <d v="2019-03-26T18:11:00"/>
    <x v="1"/>
    <x v="1"/>
    <n v="1"/>
    <s v="P"/>
    <s v="Commodore Clipper"/>
    <x v="0"/>
  </r>
  <r>
    <s v="PORTSMOUTH"/>
    <s v="GCI"/>
    <s v="JERSEY/PORTSMOUTH"/>
    <s v="JER"/>
    <s v="P201800600"/>
    <d v="2019-03-26T16:25:00"/>
    <d v="2019-03-26T18:11:00"/>
    <x v="1"/>
    <x v="2"/>
    <n v="1"/>
    <s v="P"/>
    <s v="Commodore Clipper"/>
    <x v="1"/>
  </r>
  <r>
    <s v="PORTSMOUTH"/>
    <s v="GCI"/>
    <s v="JERSEY/PORTSMOUTH"/>
    <s v="JER"/>
    <s v="P201800600"/>
    <d v="2019-03-26T16:25:00"/>
    <d v="2019-03-26T18:11:00"/>
    <x v="1"/>
    <x v="0"/>
    <n v="32"/>
    <s v="P"/>
    <s v="Commodore Clipper"/>
    <x v="1"/>
  </r>
  <r>
    <s v="PORTSMOUTH"/>
    <s v="GCI"/>
    <s v="JERSEY/PORTSMOUTH"/>
    <s v="PME"/>
    <s v="P201800600"/>
    <d v="2019-03-26T16:25:00"/>
    <d v="2019-03-26T18:11:00"/>
    <x v="1"/>
    <x v="0"/>
    <n v="37"/>
    <s v="P"/>
    <s v="Commodore Clipper"/>
    <x v="0"/>
  </r>
  <r>
    <s v="PORTSMOUTH"/>
    <s v="PME"/>
    <s v="JERSEY/PORTSMOUTH"/>
    <s v="GCI"/>
    <s v="P201800600"/>
    <d v="2019-03-26T16:25:00"/>
    <d v="2019-03-26T18:11:00"/>
    <x v="0"/>
    <x v="1"/>
    <n v="2"/>
    <s v="P"/>
    <s v="Commodore Clipper"/>
    <x v="0"/>
  </r>
  <r>
    <s v="PORTSMOUTH"/>
    <s v="PME"/>
    <s v="JERSEY/PORTSMOUTH"/>
    <s v="GCI"/>
    <s v="P201800599"/>
    <d v="2019-03-25T15:49:00"/>
    <d v="2019-03-25T17:15:00"/>
    <x v="0"/>
    <x v="0"/>
    <n v="34"/>
    <s v="P"/>
    <s v="Commodore Clipper"/>
    <x v="0"/>
  </r>
  <r>
    <s v="PORTSMOUTH"/>
    <s v="GCI"/>
    <s v="JERSEY/PORTSMOUTH"/>
    <s v="SML"/>
    <s v="P201800599"/>
    <d v="2019-03-25T15:49:00"/>
    <d v="2019-03-25T17:15:00"/>
    <x v="1"/>
    <x v="0"/>
    <n v="2"/>
    <s v="P"/>
    <s v="Commodore Clipper"/>
    <x v="3"/>
  </r>
  <r>
    <s v="PORTSMOUTH"/>
    <s v="GCI"/>
    <s v="JERSEY/PORTSMOUTH"/>
    <s v="JER"/>
    <s v="P201800599"/>
    <d v="2019-03-25T15:49:00"/>
    <d v="2019-03-25T17:15:00"/>
    <x v="1"/>
    <x v="0"/>
    <n v="48"/>
    <s v="P"/>
    <s v="Commodore Clipper"/>
    <x v="1"/>
  </r>
  <r>
    <s v="PORTSMOUTH"/>
    <s v="GCI"/>
    <s v="JERSEY/PORTSMOUTH"/>
    <s v="PME"/>
    <s v="P201800599"/>
    <d v="2019-03-25T15:49:00"/>
    <d v="2019-03-25T17:15:00"/>
    <x v="1"/>
    <x v="0"/>
    <n v="33"/>
    <s v="P"/>
    <s v="Commodore Clipper"/>
    <x v="0"/>
  </r>
  <r>
    <s v="PORTSMOUTH"/>
    <s v="PME"/>
    <s v="JERSEY/PORTSMOUTH"/>
    <s v="GCI"/>
    <s v="P201800598"/>
    <d v="2019-03-23T16:00:00"/>
    <d v="2019-03-23T17:10:00"/>
    <x v="0"/>
    <x v="0"/>
    <n v="20"/>
    <s v="P"/>
    <s v="Commodore Clipper"/>
    <x v="0"/>
  </r>
  <r>
    <s v="PORTSMOUTH"/>
    <s v="GCI"/>
    <s v="JERSEY/PORTSMOUTH"/>
    <s v="JER"/>
    <s v="P201800598"/>
    <d v="2019-03-23T16:00:00"/>
    <d v="2019-03-23T17:10:00"/>
    <x v="1"/>
    <x v="2"/>
    <n v="5"/>
    <s v="P"/>
    <s v="Commodore Clipper"/>
    <x v="1"/>
  </r>
  <r>
    <s v="PORTSMOUTH"/>
    <s v="GCI"/>
    <s v="JERSEY/PORTSMOUTH"/>
    <s v="JER"/>
    <s v="P201800598"/>
    <d v="2019-03-23T16:00:00"/>
    <d v="2019-03-23T17:10:00"/>
    <x v="1"/>
    <x v="0"/>
    <n v="11"/>
    <s v="P"/>
    <s v="Commodore Clipper"/>
    <x v="1"/>
  </r>
  <r>
    <s v="PORTSMOUTH"/>
    <s v="GCI"/>
    <s v="JERSEY/PORTSMOUTH"/>
    <s v="PME"/>
    <s v="P201800598"/>
    <d v="2019-03-23T16:00:00"/>
    <d v="2019-03-23T17:10:00"/>
    <x v="1"/>
    <x v="0"/>
    <n v="16"/>
    <s v="P"/>
    <s v="Commodore Clipper"/>
    <x v="0"/>
  </r>
  <r>
    <s v="PORTSMOUTH"/>
    <s v="PME"/>
    <s v="JERSEY/PORTSMOUTH"/>
    <s v="GCI"/>
    <s v="P201800597"/>
    <d v="2019-03-22T15:48:00"/>
    <d v="2019-03-22T17:32:00"/>
    <x v="0"/>
    <x v="0"/>
    <n v="24"/>
    <s v="P"/>
    <s v="Commodore Clipper"/>
    <x v="0"/>
  </r>
  <r>
    <s v="PORTSMOUTH"/>
    <s v="GCI"/>
    <s v="JERSEY/PORTSMOUTH"/>
    <s v="JER"/>
    <s v="P201800597"/>
    <d v="2019-03-22T15:48:00"/>
    <d v="2019-03-22T17:32:00"/>
    <x v="1"/>
    <x v="1"/>
    <n v="4"/>
    <s v="P"/>
    <s v="Commodore Clipper"/>
    <x v="1"/>
  </r>
  <r>
    <s v="PORTSMOUTH"/>
    <s v="GCI"/>
    <s v="JERSEY/PORTSMOUTH"/>
    <s v="JER"/>
    <s v="P201800597"/>
    <d v="2019-03-22T15:48:00"/>
    <d v="2019-03-22T17:32:00"/>
    <x v="1"/>
    <x v="2"/>
    <n v="2"/>
    <s v="P"/>
    <s v="Commodore Clipper"/>
    <x v="1"/>
  </r>
  <r>
    <s v="PORTSMOUTH"/>
    <s v="GCI"/>
    <s v="JERSEY/PORTSMOUTH"/>
    <s v="JER"/>
    <s v="P201800597"/>
    <d v="2019-03-22T15:48:00"/>
    <d v="2019-03-22T17:32:00"/>
    <x v="1"/>
    <x v="0"/>
    <n v="48"/>
    <s v="P"/>
    <s v="Commodore Clipper"/>
    <x v="1"/>
  </r>
  <r>
    <s v="PORTSMOUTH"/>
    <s v="GCI"/>
    <s v="JERSEY/PORTSMOUTH"/>
    <s v="PME"/>
    <s v="P201800597"/>
    <d v="2019-03-22T15:48:00"/>
    <d v="2019-03-22T17:32:00"/>
    <x v="1"/>
    <x v="0"/>
    <n v="35"/>
    <s v="P"/>
    <s v="Commodore Clipper"/>
    <x v="0"/>
  </r>
  <r>
    <s v="PORTSMOUTH"/>
    <s v="PME"/>
    <s v="JERSEY/PORTSMOUTH"/>
    <s v="GCI"/>
    <s v="P201800596"/>
    <d v="2019-03-21T15:45:00"/>
    <d v="2019-03-21T17:40:00"/>
    <x v="0"/>
    <x v="0"/>
    <n v="44"/>
    <s v="P"/>
    <s v="Commodore Clipper"/>
    <x v="0"/>
  </r>
  <r>
    <s v="PORTSMOUTH"/>
    <s v="GCI"/>
    <s v="JERSEY/PORTSMOUTH"/>
    <s v="JER"/>
    <s v="P201800596"/>
    <d v="2019-03-21T15:45:00"/>
    <d v="2019-03-21T17:40:00"/>
    <x v="1"/>
    <x v="1"/>
    <n v="6"/>
    <s v="P"/>
    <s v="Commodore Clipper"/>
    <x v="1"/>
  </r>
  <r>
    <s v="PORTSMOUTH"/>
    <s v="GCI"/>
    <s v="JERSEY/PORTSMOUTH"/>
    <s v="JER"/>
    <s v="P201800596"/>
    <d v="2019-03-21T15:45:00"/>
    <d v="2019-03-21T17:40:00"/>
    <x v="1"/>
    <x v="2"/>
    <n v="3"/>
    <s v="P"/>
    <s v="Commodore Clipper"/>
    <x v="1"/>
  </r>
  <r>
    <s v="PORTSMOUTH"/>
    <s v="GCI"/>
    <s v="JERSEY/PORTSMOUTH"/>
    <s v="PME"/>
    <s v="P201800596"/>
    <d v="2019-03-21T15:45:00"/>
    <d v="2019-03-21T17:40:00"/>
    <x v="1"/>
    <x v="2"/>
    <n v="1"/>
    <s v="P"/>
    <s v="Commodore Clipper"/>
    <x v="0"/>
  </r>
  <r>
    <s v="PORTSMOUTH"/>
    <s v="GCI"/>
    <s v="JERSEY/PORTSMOUTH"/>
    <s v="JER"/>
    <s v="P201800596"/>
    <d v="2019-03-21T15:45:00"/>
    <d v="2019-03-21T17:40:00"/>
    <x v="1"/>
    <x v="0"/>
    <n v="39"/>
    <s v="P"/>
    <s v="Commodore Clipper"/>
    <x v="1"/>
  </r>
  <r>
    <s v="PORTSMOUTH"/>
    <s v="GCI"/>
    <s v="JERSEY/PORTSMOUTH"/>
    <s v="PME"/>
    <s v="P201800596"/>
    <d v="2019-03-21T15:45:00"/>
    <d v="2019-03-21T17:40:00"/>
    <x v="1"/>
    <x v="0"/>
    <n v="54"/>
    <s v="P"/>
    <s v="Commodore Clipper"/>
    <x v="0"/>
  </r>
  <r>
    <s v="PORTSMOUTH"/>
    <s v="PME"/>
    <s v="JERSEY/PORTSMOUTH"/>
    <s v="GCI"/>
    <s v="P201800596"/>
    <d v="2019-03-21T15:45:00"/>
    <d v="2019-03-21T17:40:00"/>
    <x v="0"/>
    <x v="1"/>
    <n v="1"/>
    <s v="P"/>
    <s v="Commodore Clipper"/>
    <x v="0"/>
  </r>
  <r>
    <s v="PORTSMOUTH"/>
    <s v="PME"/>
    <s v="JERSEY/PORTSMOUTH"/>
    <s v="GCI"/>
    <s v="P201800595"/>
    <d v="2019-03-20T15:45:00"/>
    <d v="2019-03-20T17:38:00"/>
    <x v="0"/>
    <x v="0"/>
    <n v="34"/>
    <s v="P"/>
    <s v="Commodore Clipper"/>
    <x v="0"/>
  </r>
  <r>
    <s v="PORTSMOUTH"/>
    <s v="GCI"/>
    <s v="JERSEY/PORTSMOUTH"/>
    <s v="PME"/>
    <s v="P201800595"/>
    <d v="2019-03-20T15:45:00"/>
    <d v="2019-03-20T17:38:00"/>
    <x v="1"/>
    <x v="1"/>
    <n v="1"/>
    <s v="P"/>
    <s v="Commodore Clipper"/>
    <x v="0"/>
  </r>
  <r>
    <s v="PORTSMOUTH"/>
    <s v="GCI"/>
    <s v="JERSEY/PORTSMOUTH"/>
    <s v="JER"/>
    <s v="P201800595"/>
    <d v="2019-03-20T15:45:00"/>
    <d v="2019-03-20T17:38:00"/>
    <x v="1"/>
    <x v="0"/>
    <n v="34"/>
    <s v="P"/>
    <s v="Commodore Clipper"/>
    <x v="1"/>
  </r>
  <r>
    <s v="PORTSMOUTH"/>
    <s v="GCI"/>
    <s v="JERSEY/PORTSMOUTH"/>
    <s v="PME"/>
    <s v="P201800595"/>
    <d v="2019-03-20T15:45:00"/>
    <d v="2019-03-20T17:38:00"/>
    <x v="1"/>
    <x v="0"/>
    <n v="31"/>
    <s v="P"/>
    <s v="Commodore Clipper"/>
    <x v="0"/>
  </r>
  <r>
    <s v="PORTSMOUTH"/>
    <s v="PME"/>
    <s v="JERSEY/PORTSMOUTH"/>
    <s v="GCI"/>
    <s v="P201800595"/>
    <d v="2019-03-20T15:45:00"/>
    <d v="2019-03-20T17:38:00"/>
    <x v="0"/>
    <x v="1"/>
    <n v="1"/>
    <s v="P"/>
    <s v="Commodore Clipper"/>
    <x v="0"/>
  </r>
  <r>
    <s v="PORTSMOUTH"/>
    <s v="PME"/>
    <s v="JERSEY/PORTSMOUTH"/>
    <s v="GCI"/>
    <s v="P201800593"/>
    <d v="2019-03-15T19:00:00"/>
    <d v="2019-03-15T21:00:00"/>
    <x v="0"/>
    <x v="0"/>
    <n v="48"/>
    <s v="P"/>
    <s v="Commodore Clipper"/>
    <x v="0"/>
  </r>
  <r>
    <s v="PORTSMOUTH"/>
    <s v="GCI"/>
    <s v="JERSEY/PORTSMOUTH"/>
    <s v="JER"/>
    <s v="P201800593"/>
    <d v="2019-03-15T19:00:00"/>
    <d v="2019-03-15T21:00:00"/>
    <x v="1"/>
    <x v="1"/>
    <n v="2"/>
    <s v="P"/>
    <s v="Commodore Clipper"/>
    <x v="1"/>
  </r>
  <r>
    <s v="PORTSMOUTH"/>
    <s v="GCI"/>
    <s v="JERSEY/PORTSMOUTH"/>
    <s v="JER"/>
    <s v="P201800593"/>
    <d v="2019-03-15T19:00:00"/>
    <d v="2019-03-15T21:00:00"/>
    <x v="1"/>
    <x v="2"/>
    <n v="7"/>
    <s v="P"/>
    <s v="Commodore Clipper"/>
    <x v="1"/>
  </r>
  <r>
    <s v="PORTSMOUTH"/>
    <s v="GCI"/>
    <s v="JERSEY/PORTSMOUTH"/>
    <s v="PME"/>
    <s v="P201800593"/>
    <d v="2019-03-15T19:00:00"/>
    <d v="2019-03-15T21:00:00"/>
    <x v="1"/>
    <x v="2"/>
    <n v="3"/>
    <s v="P"/>
    <s v="Commodore Clipper"/>
    <x v="0"/>
  </r>
  <r>
    <s v="PORTSMOUTH"/>
    <s v="GCI"/>
    <s v="JERSEY/PORTSMOUTH"/>
    <s v="JER"/>
    <s v="P201800593"/>
    <d v="2019-03-15T19:00:00"/>
    <d v="2019-03-15T21:00:00"/>
    <x v="1"/>
    <x v="0"/>
    <n v="61"/>
    <s v="P"/>
    <s v="Commodore Clipper"/>
    <x v="1"/>
  </r>
  <r>
    <s v="PORTSMOUTH"/>
    <s v="GCI"/>
    <s v="JERSEY/PORTSMOUTH"/>
    <s v="PME"/>
    <s v="P201800593"/>
    <d v="2019-03-15T19:00:00"/>
    <d v="2019-03-15T21:00:00"/>
    <x v="1"/>
    <x v="0"/>
    <n v="54"/>
    <s v="P"/>
    <s v="Commodore Clipper"/>
    <x v="0"/>
  </r>
  <r>
    <s v="PORTSMOUTH"/>
    <s v="PME"/>
    <s v="JERSEY/PORTSMOUTH"/>
    <s v="GCI"/>
    <s v="P201800591"/>
    <d v="2019-03-13T17:35:00"/>
    <d v="2019-03-13T20:12:00"/>
    <x v="0"/>
    <x v="0"/>
    <n v="27"/>
    <s v="P"/>
    <s v="Commodore Clipper"/>
    <x v="0"/>
  </r>
  <r>
    <s v="PORTSMOUTH"/>
    <s v="PME"/>
    <s v="JERSEY/PORTSMOUTH"/>
    <s v="JER"/>
    <s v="P201800591"/>
    <d v="2019-03-13T17:35:00"/>
    <d v="2019-03-13T20:12:00"/>
    <x v="2"/>
    <x v="0"/>
    <n v="3"/>
    <s v="P"/>
    <s v="Commodore Clipper"/>
    <x v="0"/>
  </r>
  <r>
    <s v="PORTSMOUTH"/>
    <s v="GCI"/>
    <s v="JERSEY/PORTSMOUTH"/>
    <s v="JER"/>
    <s v="P201800591"/>
    <d v="2019-03-13T17:35:00"/>
    <d v="2019-03-13T20:12:00"/>
    <x v="1"/>
    <x v="1"/>
    <n v="1"/>
    <s v="P"/>
    <s v="Commodore Clipper"/>
    <x v="1"/>
  </r>
  <r>
    <s v="PORTSMOUTH"/>
    <s v="GCI"/>
    <s v="JERSEY/PORTSMOUTH"/>
    <s v="PME"/>
    <s v="P201800591"/>
    <d v="2019-03-13T17:35:00"/>
    <d v="2019-03-13T20:12:00"/>
    <x v="1"/>
    <x v="1"/>
    <n v="2"/>
    <s v="P"/>
    <s v="Commodore Clipper"/>
    <x v="0"/>
  </r>
  <r>
    <s v="PORTSMOUTH"/>
    <s v="GCI"/>
    <s v="JERSEY/PORTSMOUTH"/>
    <s v="JER"/>
    <s v="P201800591"/>
    <d v="2019-03-13T17:35:00"/>
    <d v="2019-03-13T20:12:00"/>
    <x v="1"/>
    <x v="0"/>
    <n v="30"/>
    <s v="P"/>
    <s v="Commodore Clipper"/>
    <x v="1"/>
  </r>
  <r>
    <s v="PORTSMOUTH"/>
    <s v="GCI"/>
    <s v="JERSEY/PORTSMOUTH"/>
    <s v="PME"/>
    <s v="P201800591"/>
    <d v="2019-03-13T17:35:00"/>
    <d v="2019-03-13T20:12:00"/>
    <x v="1"/>
    <x v="0"/>
    <n v="29"/>
    <s v="P"/>
    <s v="Commodore Clipper"/>
    <x v="0"/>
  </r>
  <r>
    <s v="PORTSMOUTH"/>
    <s v="PME"/>
    <s v="JERSEY/PORTSMOUTH"/>
    <s v="GCI"/>
    <s v="P201800591"/>
    <d v="2019-03-13T17:35:00"/>
    <d v="2019-03-13T20:12:00"/>
    <x v="0"/>
    <x v="2"/>
    <n v="1"/>
    <s v="P"/>
    <s v="Commodore Clipper"/>
    <x v="0"/>
  </r>
  <r>
    <s v="PORTSMOUTH"/>
    <s v="PME"/>
    <s v="JERSEY/PORTSMOUTH"/>
    <s v="GCI"/>
    <s v="P201800589"/>
    <d v="2019-03-09T16:00:00"/>
    <d v="2019-03-09T18:30:00"/>
    <x v="0"/>
    <x v="0"/>
    <n v="21"/>
    <s v="P"/>
    <s v="Commodore Clipper"/>
    <x v="0"/>
  </r>
  <r>
    <s v="PORTSMOUTH"/>
    <s v="GCI"/>
    <s v="JERSEY/PORTSMOUTH"/>
    <s v="JER"/>
    <s v="P201800589"/>
    <d v="2019-03-09T16:00:00"/>
    <d v="2019-03-09T18:30:00"/>
    <x v="1"/>
    <x v="1"/>
    <n v="2"/>
    <s v="P"/>
    <s v="Commodore Clipper"/>
    <x v="1"/>
  </r>
  <r>
    <s v="PORTSMOUTH"/>
    <s v="GCI"/>
    <s v="JERSEY/PORTSMOUTH"/>
    <s v="JER"/>
    <s v="P201800589"/>
    <d v="2019-03-09T16:00:00"/>
    <d v="2019-03-09T18:30:00"/>
    <x v="1"/>
    <x v="2"/>
    <n v="2"/>
    <s v="P"/>
    <s v="Commodore Clipper"/>
    <x v="1"/>
  </r>
  <r>
    <s v="PORTSMOUTH"/>
    <s v="GCI"/>
    <s v="JERSEY/PORTSMOUTH"/>
    <s v="JER"/>
    <s v="P201800589"/>
    <d v="2019-03-09T16:00:00"/>
    <d v="2019-03-09T18:30:00"/>
    <x v="1"/>
    <x v="0"/>
    <n v="24"/>
    <s v="P"/>
    <s v="Commodore Clipper"/>
    <x v="1"/>
  </r>
  <r>
    <s v="PORTSMOUTH"/>
    <s v="GCI"/>
    <s v="JERSEY/PORTSMOUTH"/>
    <s v="PME"/>
    <s v="P201800589"/>
    <d v="2019-03-09T16:00:00"/>
    <d v="2019-03-09T18:30:00"/>
    <x v="1"/>
    <x v="0"/>
    <n v="16"/>
    <s v="P"/>
    <s v="Commodore Clipper"/>
    <x v="0"/>
  </r>
  <r>
    <s v="JERSEY/PORTSMOUTH"/>
    <s v="GCI"/>
    <s v="PORTSMOUTH"/>
    <s v="PME"/>
    <s v="P201800588"/>
    <d v="2019-03-08T22:25:00"/>
    <d v="2019-03-09T00:09:00"/>
    <x v="1"/>
    <x v="0"/>
    <n v="36"/>
    <s v="P"/>
    <s v="Commodore Clipper"/>
    <x v="0"/>
  </r>
  <r>
    <s v="JERSEY/PORTSMOUTH"/>
    <s v="GCI"/>
    <s v="PORTSMOUTH"/>
    <s v="PME"/>
    <s v="P201800588"/>
    <d v="2019-03-08T22:25:00"/>
    <d v="2019-03-09T00:09:00"/>
    <x v="1"/>
    <x v="2"/>
    <n v="1"/>
    <s v="P"/>
    <s v="Commodore Clipper"/>
    <x v="0"/>
  </r>
  <r>
    <s v="PORTSMOUTH"/>
    <s v="PME"/>
    <s v="JERSEY"/>
    <s v="GCI"/>
    <s v="P201800587"/>
    <d v="2019-03-07T18:00:00"/>
    <d v="2019-03-07T19:34:00"/>
    <x v="0"/>
    <x v="0"/>
    <n v="31"/>
    <s v="P"/>
    <s v="Commodore Clipper"/>
    <x v="0"/>
  </r>
  <r>
    <s v="PORTSMOUTH"/>
    <s v="GCI"/>
    <s v="JERSEY"/>
    <s v="JER"/>
    <s v="P201800587"/>
    <d v="2019-03-07T18:00:00"/>
    <d v="2019-03-07T19:34:00"/>
    <x v="1"/>
    <x v="1"/>
    <n v="1"/>
    <s v="P"/>
    <s v="Commodore Clipper"/>
    <x v="1"/>
  </r>
  <r>
    <s v="PORTSMOUTH"/>
    <s v="GCI"/>
    <s v="JERSEY"/>
    <s v="JER"/>
    <s v="P201800587"/>
    <d v="2019-03-07T18:00:00"/>
    <d v="2019-03-07T19:34:00"/>
    <x v="1"/>
    <x v="2"/>
    <n v="9"/>
    <s v="P"/>
    <s v="Commodore Clipper"/>
    <x v="1"/>
  </r>
  <r>
    <s v="PORTSMOUTH"/>
    <s v="GCI"/>
    <s v="JERSEY"/>
    <s v="JER"/>
    <s v="P201800587"/>
    <d v="2019-03-07T18:00:00"/>
    <d v="2019-03-07T19:34:00"/>
    <x v="1"/>
    <x v="0"/>
    <n v="33"/>
    <s v="P"/>
    <s v="Commodore Clipper"/>
    <x v="1"/>
  </r>
  <r>
    <s v="PORTSMOUTH"/>
    <s v="GCI"/>
    <s v="JERSEY"/>
    <s v="PME"/>
    <s v="P201800587"/>
    <d v="2019-03-07T18:00:00"/>
    <d v="2019-03-07T19:34:00"/>
    <x v="1"/>
    <x v="0"/>
    <n v="33"/>
    <s v="P"/>
    <s v="Commodore Clipper"/>
    <x v="0"/>
  </r>
  <r>
    <s v="JERSEY/PORTSMOUTH"/>
    <s v="PME"/>
    <s v="PORTSMOUTH"/>
    <s v="GCI"/>
    <s v="P201800586"/>
    <d v="2019-03-06T22:44:00"/>
    <d v="2019-03-07T00:28:00"/>
    <x v="0"/>
    <x v="0"/>
    <n v="31"/>
    <s v="P"/>
    <s v="Commodore Clipper"/>
    <x v="0"/>
  </r>
  <r>
    <s v="JERSEY/PORTSMOUTH"/>
    <s v="GCI"/>
    <s v="PORTSMOUTH"/>
    <s v="PME"/>
    <s v="P201800586"/>
    <d v="2019-03-06T22:44:00"/>
    <d v="2019-03-07T00:28:00"/>
    <x v="1"/>
    <x v="0"/>
    <n v="37"/>
    <s v="P"/>
    <s v="Commodore Clipper"/>
    <x v="0"/>
  </r>
  <r>
    <s v="JERSEY/PORTSMOUTH"/>
    <s v="PME"/>
    <s v="PORTSMOUTH"/>
    <s v="GCI"/>
    <s v="P201800586"/>
    <d v="2019-03-06T22:44:00"/>
    <d v="2019-03-07T00:28:00"/>
    <x v="0"/>
    <x v="1"/>
    <n v="1"/>
    <s v="P"/>
    <s v="Commodore Clipper"/>
    <x v="0"/>
  </r>
  <r>
    <s v="PORTSMOUTH"/>
    <s v="PME"/>
    <s v="JERSEY/PORTSMOUTH"/>
    <s v="GCI"/>
    <s v="P201800585"/>
    <d v="2019-03-05T16:03:00"/>
    <d v="2019-03-05T17:47:00"/>
    <x v="0"/>
    <x v="0"/>
    <n v="38"/>
    <s v="P"/>
    <s v="Commodore Clipper"/>
    <x v="0"/>
  </r>
  <r>
    <s v="PORTSMOUTH"/>
    <s v="POO"/>
    <s v="JERSEY/PORTSMOUTH"/>
    <s v="JER"/>
    <s v="P201800585"/>
    <d v="2019-03-05T16:03:00"/>
    <d v="2019-03-05T17:47:00"/>
    <x v="2"/>
    <x v="1"/>
    <n v="1"/>
    <s v="P"/>
    <s v="Commodore Clipper"/>
    <x v="2"/>
  </r>
  <r>
    <s v="PORTSMOUTH"/>
    <s v="POO"/>
    <s v="JERSEY/PORTSMOUTH"/>
    <s v="JER"/>
    <s v="P201800585"/>
    <d v="2019-03-05T16:03:00"/>
    <d v="2019-03-05T17:47:00"/>
    <x v="2"/>
    <x v="0"/>
    <n v="45"/>
    <s v="P"/>
    <s v="Commodore Clipper"/>
    <x v="2"/>
  </r>
  <r>
    <s v="PORTSMOUTH"/>
    <s v="GCI"/>
    <s v="JERSEY/PORTSMOUTH"/>
    <s v="PME"/>
    <s v="P201800585"/>
    <d v="2019-03-05T16:03:00"/>
    <d v="2019-03-05T17:47:00"/>
    <x v="1"/>
    <x v="2"/>
    <n v="1"/>
    <s v="P"/>
    <s v="Commodore Clipper"/>
    <x v="0"/>
  </r>
  <r>
    <s v="PORTSMOUTH"/>
    <s v="GCI"/>
    <s v="JERSEY/PORTSMOUTH"/>
    <s v="JER"/>
    <s v="P201800585"/>
    <d v="2019-03-05T16:03:00"/>
    <d v="2019-03-05T17:47:00"/>
    <x v="1"/>
    <x v="0"/>
    <n v="20"/>
    <s v="P"/>
    <s v="Commodore Clipper"/>
    <x v="1"/>
  </r>
  <r>
    <s v="PORTSMOUTH"/>
    <s v="GCI"/>
    <s v="JERSEY/PORTSMOUTH"/>
    <s v="PME"/>
    <s v="P201800585"/>
    <d v="2019-03-05T16:03:00"/>
    <d v="2019-03-05T17:47:00"/>
    <x v="1"/>
    <x v="0"/>
    <n v="19"/>
    <s v="P"/>
    <s v="Commodore Clipper"/>
    <x v="0"/>
  </r>
  <r>
    <s v="PORTSMOUTH"/>
    <s v="PME"/>
    <s v="JERSEY/PORTSMOUTH"/>
    <s v="GCI"/>
    <s v="P201800585"/>
    <d v="2019-03-05T16:03:00"/>
    <d v="2019-03-05T17:47:00"/>
    <x v="0"/>
    <x v="1"/>
    <n v="1"/>
    <s v="P"/>
    <s v="Commodore Clipper"/>
    <x v="0"/>
  </r>
  <r>
    <s v="PORTSMOUTH"/>
    <s v="PME"/>
    <s v="JERSEY/PORTSMOUTH"/>
    <s v="GCI"/>
    <s v="P201800584"/>
    <d v="2019-03-04T16:00:00"/>
    <d v="2019-03-04T17:38:00"/>
    <x v="0"/>
    <x v="0"/>
    <n v="53"/>
    <s v="P"/>
    <s v="Commodore Clipper"/>
    <x v="0"/>
  </r>
  <r>
    <s v="PORTSMOUTH"/>
    <s v="GCI"/>
    <s v="JERSEY/PORTSMOUTH"/>
    <s v="JER"/>
    <s v="P201800584"/>
    <d v="2019-03-04T16:00:00"/>
    <d v="2019-03-04T17:38:00"/>
    <x v="1"/>
    <x v="2"/>
    <n v="2"/>
    <s v="P"/>
    <s v="Commodore Clipper"/>
    <x v="1"/>
  </r>
  <r>
    <s v="PORTSMOUTH"/>
    <s v="GCI"/>
    <s v="JERSEY/PORTSMOUTH"/>
    <s v="JER"/>
    <s v="P201800584"/>
    <d v="2019-03-04T16:00:00"/>
    <d v="2019-03-04T17:38:00"/>
    <x v="1"/>
    <x v="0"/>
    <n v="33"/>
    <s v="P"/>
    <s v="Commodore Clipper"/>
    <x v="1"/>
  </r>
  <r>
    <s v="PORTSMOUTH"/>
    <s v="GCI"/>
    <s v="JERSEY/PORTSMOUTH"/>
    <s v="PME"/>
    <s v="P201800584"/>
    <d v="2019-03-04T16:00:00"/>
    <d v="2019-03-04T17:38:00"/>
    <x v="1"/>
    <x v="0"/>
    <n v="34"/>
    <s v="P"/>
    <s v="Commodore Clipper"/>
    <x v="0"/>
  </r>
  <r>
    <s v="PORTSMOUTH"/>
    <s v="PME"/>
    <s v="JERSEY/PORTSMOUTH"/>
    <s v="GCI"/>
    <s v="P201800584"/>
    <d v="2019-03-04T16:00:00"/>
    <d v="2019-03-04T17:38:00"/>
    <x v="0"/>
    <x v="2"/>
    <n v="3"/>
    <s v="P"/>
    <s v="Commodore Clipper"/>
    <x v="0"/>
  </r>
  <r>
    <s v="PORTSMOUTH"/>
    <s v="PME"/>
    <s v="JERSEY/PORTSMOUTH"/>
    <s v="GCI"/>
    <s v="P201800583"/>
    <d v="2019-03-01T16:34:00"/>
    <d v="2019-03-01T18:04:00"/>
    <x v="0"/>
    <x v="0"/>
    <n v="15"/>
    <s v="P"/>
    <s v="Commodore Clipper"/>
    <x v="0"/>
  </r>
  <r>
    <s v="PORTSMOUTH"/>
    <s v="GCI"/>
    <s v="JERSEY/PORTSMOUTH"/>
    <s v="JER"/>
    <s v="P201800583"/>
    <d v="2019-03-01T16:34:00"/>
    <d v="2019-03-01T18:04:00"/>
    <x v="1"/>
    <x v="1"/>
    <n v="1"/>
    <s v="P"/>
    <s v="Commodore Clipper"/>
    <x v="1"/>
  </r>
  <r>
    <s v="PORTSMOUTH"/>
    <s v="GCI"/>
    <s v="JERSEY/PORTSMOUTH"/>
    <s v="JER"/>
    <s v="P201800583"/>
    <d v="2019-03-01T16:34:00"/>
    <d v="2019-03-01T18:04:00"/>
    <x v="1"/>
    <x v="2"/>
    <n v="4"/>
    <s v="P"/>
    <s v="Commodore Clipper"/>
    <x v="1"/>
  </r>
  <r>
    <s v="PORTSMOUTH"/>
    <s v="GCI"/>
    <s v="JERSEY/PORTSMOUTH"/>
    <s v="PME"/>
    <s v="P201800583"/>
    <d v="2019-03-01T16:34:00"/>
    <d v="2019-03-01T18:04:00"/>
    <x v="1"/>
    <x v="2"/>
    <n v="2"/>
    <s v="P"/>
    <s v="Commodore Clipper"/>
    <x v="0"/>
  </r>
  <r>
    <s v="PORTSMOUTH"/>
    <s v="GCI"/>
    <s v="JERSEY/PORTSMOUTH"/>
    <s v="JER"/>
    <s v="P201800583"/>
    <d v="2019-03-01T16:34:00"/>
    <d v="2019-03-01T18:04:00"/>
    <x v="1"/>
    <x v="0"/>
    <n v="63"/>
    <s v="P"/>
    <s v="Commodore Clipper"/>
    <x v="1"/>
  </r>
  <r>
    <s v="PORTSMOUTH"/>
    <s v="GCI"/>
    <s v="JERSEY/PORTSMOUTH"/>
    <s v="PME"/>
    <s v="P201800583"/>
    <d v="2019-03-01T16:34:00"/>
    <d v="2019-03-01T18:04:00"/>
    <x v="1"/>
    <x v="0"/>
    <n v="24"/>
    <s v="P"/>
    <s v="Commodore Clipper"/>
    <x v="0"/>
  </r>
  <r>
    <s v="JERSEY"/>
    <s v="GCI"/>
    <s v="JERSEY"/>
    <s v="STH"/>
    <s v="P201800532"/>
    <d v="2019-03-30T05:48:00"/>
    <d v="2019-03-30T06:30:00"/>
    <x v="1"/>
    <x v="0"/>
    <n v="1"/>
    <s v="P"/>
    <s v="Channel Chieftain V"/>
    <x v="6"/>
  </r>
  <r>
    <s v="JERSEY"/>
    <s v="GCI"/>
    <s v="JERSEY"/>
    <s v="STH"/>
    <s v="P201800525"/>
    <d v="2019-03-23T06:45:00"/>
    <d v="2019-03-23T07:05:00"/>
    <x v="1"/>
    <x v="0"/>
    <n v="2"/>
    <s v="P"/>
    <s v="Channel Chieftain V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2AEE2D1-07CE-44FC-8939-C8B934EFB1F9}" name="PivotTable2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6" indent="0" outline="1" outlineData="1" multipleFieldFilters="0">
  <location ref="A1:B63" firstHeaderRow="1" firstDataRow="1" firstDataCol="1"/>
  <pivotFields count="13">
    <pivotField showAll="0"/>
    <pivotField showAll="0"/>
    <pivotField showAll="0"/>
    <pivotField showAll="0"/>
    <pivotField showAll="0"/>
    <pivotField numFmtId="22" showAll="0" defaultSubtotal="0"/>
    <pivotField numFmtId="22" showAll="0" defaultSubtotal="0"/>
    <pivotField axis="axisRow" showAll="0">
      <items count="4">
        <item x="1"/>
        <item x="2"/>
        <item x="0"/>
        <item t="default"/>
      </items>
    </pivotField>
    <pivotField axis="axisRow" showAll="0">
      <items count="4">
        <item x="0"/>
        <item x="2"/>
        <item x="1"/>
        <item t="default"/>
      </items>
    </pivotField>
    <pivotField dataField="1" showAll="0"/>
    <pivotField showAll="0"/>
    <pivotField showAll="0"/>
    <pivotField axis="axisRow" showAll="0" sortType="ascending">
      <items count="8">
        <item x="5"/>
        <item x="1"/>
        <item x="0"/>
        <item x="2"/>
        <item x="3"/>
        <item x="4"/>
        <item x="6"/>
        <item t="default"/>
      </items>
    </pivotField>
  </pivotFields>
  <rowFields count="3">
    <field x="12"/>
    <field x="8"/>
    <field x="7"/>
  </rowFields>
  <rowItems count="62">
    <i>
      <x/>
    </i>
    <i r="1">
      <x/>
    </i>
    <i r="2">
      <x/>
    </i>
    <i r="1">
      <x v="1"/>
    </i>
    <i r="2">
      <x/>
    </i>
    <i>
      <x v="1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3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4"/>
    </i>
    <i r="1">
      <x/>
    </i>
    <i r="2">
      <x/>
    </i>
    <i r="2">
      <x v="1"/>
    </i>
    <i r="2">
      <x v="2"/>
    </i>
    <i r="1">
      <x v="1"/>
    </i>
    <i r="2">
      <x/>
    </i>
    <i r="2">
      <x v="2"/>
    </i>
    <i r="1">
      <x v="2"/>
    </i>
    <i r="2">
      <x/>
    </i>
    <i r="2">
      <x v="2"/>
    </i>
    <i>
      <x v="5"/>
    </i>
    <i r="1">
      <x/>
    </i>
    <i r="2">
      <x/>
    </i>
    <i r="1">
      <x v="1"/>
    </i>
    <i r="2">
      <x/>
    </i>
    <i>
      <x v="6"/>
    </i>
    <i r="1">
      <x/>
    </i>
    <i r="2">
      <x/>
    </i>
    <i t="grand">
      <x/>
    </i>
  </rowItems>
  <colItems count="1">
    <i/>
  </colItems>
  <dataFields count="1">
    <dataField name="No. Passengers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opLeftCell="A43" workbookViewId="0">
      <selection activeCell="C5" sqref="C5"/>
    </sheetView>
  </sheetViews>
  <sheetFormatPr defaultRowHeight="12.75"/>
  <cols>
    <col min="1" max="1" width="23.7109375" bestFit="1" customWidth="1"/>
    <col min="2" max="2" width="17.5703125" bestFit="1" customWidth="1"/>
    <col min="9" max="9" width="15.140625" customWidth="1"/>
    <col min="10" max="10" width="19.5703125" customWidth="1"/>
    <col min="11" max="15" width="10.7109375" customWidth="1"/>
  </cols>
  <sheetData>
    <row r="1" spans="1:2" ht="15">
      <c r="A1" s="34" t="s">
        <v>31</v>
      </c>
      <c r="B1" s="33" t="s">
        <v>30</v>
      </c>
    </row>
    <row r="2" spans="1:2" ht="15">
      <c r="A2" s="32" t="s">
        <v>29</v>
      </c>
      <c r="B2" s="31">
        <v>140</v>
      </c>
    </row>
    <row r="3" spans="1:2" ht="15">
      <c r="A3" s="30" t="s">
        <v>20</v>
      </c>
      <c r="B3" s="28">
        <v>111</v>
      </c>
    </row>
    <row r="4" spans="1:2" ht="15">
      <c r="A4" s="29" t="s">
        <v>18</v>
      </c>
      <c r="B4" s="28">
        <v>111</v>
      </c>
    </row>
    <row r="5" spans="1:2" ht="15">
      <c r="A5" s="30" t="s">
        <v>19</v>
      </c>
      <c r="B5" s="28">
        <v>29</v>
      </c>
    </row>
    <row r="6" spans="1:2" ht="15">
      <c r="A6" s="27" t="s">
        <v>18</v>
      </c>
      <c r="B6" s="26">
        <v>29</v>
      </c>
    </row>
    <row r="7" spans="1:2" ht="15">
      <c r="A7" s="32" t="s">
        <v>28</v>
      </c>
      <c r="B7" s="31">
        <f>1031+4</f>
        <v>1035</v>
      </c>
    </row>
    <row r="8" spans="1:2" ht="15">
      <c r="A8" s="30" t="s">
        <v>20</v>
      </c>
      <c r="B8" s="28">
        <f>954+4</f>
        <v>958</v>
      </c>
    </row>
    <row r="9" spans="1:2" ht="15">
      <c r="A9" s="29" t="s">
        <v>18</v>
      </c>
      <c r="B9" s="28">
        <f>497+4</f>
        <v>501</v>
      </c>
    </row>
    <row r="10" spans="1:2" ht="15">
      <c r="A10" s="29" t="s">
        <v>22</v>
      </c>
      <c r="B10" s="28">
        <v>457</v>
      </c>
    </row>
    <row r="11" spans="1:2" ht="15">
      <c r="A11" s="30" t="s">
        <v>19</v>
      </c>
      <c r="B11" s="28">
        <v>48</v>
      </c>
    </row>
    <row r="12" spans="1:2" ht="15">
      <c r="A12" s="29" t="s">
        <v>18</v>
      </c>
      <c r="B12" s="28">
        <v>24</v>
      </c>
    </row>
    <row r="13" spans="1:2" ht="15">
      <c r="A13" s="29" t="s">
        <v>22</v>
      </c>
      <c r="B13" s="28">
        <v>24</v>
      </c>
    </row>
    <row r="14" spans="1:2" ht="15">
      <c r="A14" s="30" t="s">
        <v>24</v>
      </c>
      <c r="B14" s="28">
        <v>29</v>
      </c>
    </row>
    <row r="15" spans="1:2" ht="15">
      <c r="A15" s="29" t="s">
        <v>18</v>
      </c>
      <c r="B15" s="28">
        <v>16</v>
      </c>
    </row>
    <row r="16" spans="1:2" ht="15">
      <c r="A16" s="27" t="s">
        <v>22</v>
      </c>
      <c r="B16" s="26">
        <v>13</v>
      </c>
    </row>
    <row r="17" spans="1:2" ht="15">
      <c r="A17" s="32" t="s">
        <v>27</v>
      </c>
      <c r="B17" s="31">
        <v>1671</v>
      </c>
    </row>
    <row r="18" spans="1:2" ht="15">
      <c r="A18" s="30" t="s">
        <v>20</v>
      </c>
      <c r="B18" s="28">
        <v>1582</v>
      </c>
    </row>
    <row r="19" spans="1:2" ht="15">
      <c r="A19" s="29" t="s">
        <v>18</v>
      </c>
      <c r="B19" s="28">
        <v>757</v>
      </c>
    </row>
    <row r="20" spans="1:2" ht="15">
      <c r="A20" s="29" t="s">
        <v>22</v>
      </c>
      <c r="B20" s="28">
        <v>825</v>
      </c>
    </row>
    <row r="21" spans="1:2" ht="15">
      <c r="A21" s="30" t="s">
        <v>19</v>
      </c>
      <c r="B21" s="28">
        <v>58</v>
      </c>
    </row>
    <row r="22" spans="1:2" ht="15">
      <c r="A22" s="29" t="s">
        <v>18</v>
      </c>
      <c r="B22" s="28">
        <v>12</v>
      </c>
    </row>
    <row r="23" spans="1:2" ht="15">
      <c r="A23" s="29" t="s">
        <v>22</v>
      </c>
      <c r="B23" s="28">
        <v>46</v>
      </c>
    </row>
    <row r="24" spans="1:2" ht="15">
      <c r="A24" s="30" t="s">
        <v>24</v>
      </c>
      <c r="B24" s="28">
        <v>31</v>
      </c>
    </row>
    <row r="25" spans="1:2" ht="15">
      <c r="A25" s="29" t="s">
        <v>18</v>
      </c>
      <c r="B25" s="28">
        <v>15</v>
      </c>
    </row>
    <row r="26" spans="1:2" ht="15">
      <c r="A26" s="27" t="s">
        <v>22</v>
      </c>
      <c r="B26" s="26">
        <v>16</v>
      </c>
    </row>
    <row r="27" spans="1:2" ht="15">
      <c r="A27" s="25" t="s">
        <v>26</v>
      </c>
      <c r="B27" s="24">
        <v>1082</v>
      </c>
    </row>
    <row r="28" spans="1:2" ht="15">
      <c r="A28" s="22" t="s">
        <v>20</v>
      </c>
      <c r="B28" s="21">
        <v>955</v>
      </c>
    </row>
    <row r="29" spans="1:2" ht="15">
      <c r="A29" s="23" t="s">
        <v>18</v>
      </c>
      <c r="B29" s="21">
        <v>420</v>
      </c>
    </row>
    <row r="30" spans="1:2" ht="15">
      <c r="A30" s="23" t="s">
        <v>23</v>
      </c>
      <c r="B30" s="21">
        <v>2</v>
      </c>
    </row>
    <row r="31" spans="1:2" ht="15">
      <c r="A31" s="23" t="s">
        <v>22</v>
      </c>
      <c r="B31" s="21">
        <v>533</v>
      </c>
    </row>
    <row r="32" spans="1:2" ht="15">
      <c r="A32" s="22" t="s">
        <v>19</v>
      </c>
      <c r="B32" s="21">
        <v>79</v>
      </c>
    </row>
    <row r="33" spans="1:2" ht="15">
      <c r="A33" s="23" t="s">
        <v>18</v>
      </c>
      <c r="B33" s="21">
        <v>21</v>
      </c>
    </row>
    <row r="34" spans="1:2" ht="15">
      <c r="A34" s="23" t="s">
        <v>22</v>
      </c>
      <c r="B34" s="21">
        <v>58</v>
      </c>
    </row>
    <row r="35" spans="1:2" ht="15">
      <c r="A35" s="22" t="s">
        <v>24</v>
      </c>
      <c r="B35" s="21">
        <v>48</v>
      </c>
    </row>
    <row r="36" spans="1:2" ht="15">
      <c r="A36" s="23" t="s">
        <v>18</v>
      </c>
      <c r="B36" s="21">
        <v>17</v>
      </c>
    </row>
    <row r="37" spans="1:2" ht="15">
      <c r="A37" s="20" t="s">
        <v>22</v>
      </c>
      <c r="B37" s="19">
        <v>31</v>
      </c>
    </row>
    <row r="38" spans="1:2" ht="15">
      <c r="A38" s="32" t="s">
        <v>25</v>
      </c>
      <c r="B38" s="31">
        <v>1261</v>
      </c>
    </row>
    <row r="39" spans="1:2" ht="15">
      <c r="A39" s="30" t="s">
        <v>20</v>
      </c>
      <c r="B39" s="28">
        <v>1165</v>
      </c>
    </row>
    <row r="40" spans="1:2" ht="15">
      <c r="A40" s="29" t="s">
        <v>18</v>
      </c>
      <c r="B40" s="28">
        <v>453</v>
      </c>
    </row>
    <row r="41" spans="1:2" ht="15">
      <c r="A41" s="29" t="s">
        <v>23</v>
      </c>
      <c r="B41" s="28">
        <v>253</v>
      </c>
    </row>
    <row r="42" spans="1:2" ht="15">
      <c r="A42" s="29" t="s">
        <v>22</v>
      </c>
      <c r="B42" s="28">
        <v>459</v>
      </c>
    </row>
    <row r="43" spans="1:2" ht="15">
      <c r="A43" s="30" t="s">
        <v>19</v>
      </c>
      <c r="B43" s="28">
        <v>79</v>
      </c>
    </row>
    <row r="44" spans="1:2" ht="15">
      <c r="A44" s="29" t="s">
        <v>18</v>
      </c>
      <c r="B44" s="28">
        <v>24</v>
      </c>
    </row>
    <row r="45" spans="1:2" ht="15">
      <c r="A45" s="29" t="s">
        <v>23</v>
      </c>
      <c r="B45" s="28">
        <v>5</v>
      </c>
    </row>
    <row r="46" spans="1:2" ht="15">
      <c r="A46" s="29" t="s">
        <v>22</v>
      </c>
      <c r="B46" s="28">
        <v>50</v>
      </c>
    </row>
    <row r="47" spans="1:2" ht="15">
      <c r="A47" s="30" t="s">
        <v>24</v>
      </c>
      <c r="B47" s="28">
        <v>17</v>
      </c>
    </row>
    <row r="48" spans="1:2" ht="15">
      <c r="A48" s="29" t="s">
        <v>18</v>
      </c>
      <c r="B48" s="28">
        <v>5</v>
      </c>
    </row>
    <row r="49" spans="1:7" ht="15">
      <c r="A49" s="29" t="s">
        <v>23</v>
      </c>
      <c r="B49" s="28">
        <v>7</v>
      </c>
    </row>
    <row r="50" spans="1:7" ht="15">
      <c r="A50" s="27" t="s">
        <v>22</v>
      </c>
      <c r="B50" s="26">
        <v>5</v>
      </c>
    </row>
    <row r="51" spans="1:7" ht="15">
      <c r="A51" s="25" t="s">
        <v>21</v>
      </c>
      <c r="B51" s="24">
        <v>536</v>
      </c>
    </row>
    <row r="52" spans="1:7" ht="15">
      <c r="A52" s="22" t="s">
        <v>20</v>
      </c>
      <c r="B52" s="21">
        <v>504</v>
      </c>
    </row>
    <row r="53" spans="1:7" ht="15">
      <c r="A53" s="23" t="s">
        <v>18</v>
      </c>
      <c r="B53" s="21">
        <v>504</v>
      </c>
    </row>
    <row r="54" spans="1:7" ht="15">
      <c r="A54" s="22" t="s">
        <v>19</v>
      </c>
      <c r="B54" s="21">
        <v>32</v>
      </c>
    </row>
    <row r="55" spans="1:7" ht="15">
      <c r="A55" s="20" t="s">
        <v>18</v>
      </c>
      <c r="B55" s="19">
        <v>32</v>
      </c>
    </row>
    <row r="56" spans="1:7" ht="15">
      <c r="A56" s="18" t="s">
        <v>17</v>
      </c>
      <c r="B56" s="17">
        <v>5725</v>
      </c>
    </row>
    <row r="57" spans="1:7">
      <c r="A57" s="16"/>
      <c r="B57" s="15"/>
    </row>
    <row r="58" spans="1:7">
      <c r="A58" s="16"/>
      <c r="B58" s="15"/>
    </row>
    <row r="59" spans="1:7">
      <c r="A59" s="16"/>
      <c r="B59" s="15"/>
    </row>
    <row r="61" spans="1:7" ht="13.5" thickBot="1"/>
    <row r="62" spans="1:7" ht="27" thickBot="1">
      <c r="A62" s="14" t="s">
        <v>16</v>
      </c>
      <c r="B62" s="13" t="s">
        <v>15</v>
      </c>
      <c r="C62" s="12" t="s">
        <v>14</v>
      </c>
      <c r="D62" s="11" t="s">
        <v>11</v>
      </c>
      <c r="E62" s="10" t="s">
        <v>13</v>
      </c>
      <c r="F62" s="10" t="s">
        <v>12</v>
      </c>
      <c r="G62" s="9" t="s">
        <v>11</v>
      </c>
    </row>
    <row r="63" spans="1:7">
      <c r="A63" s="8" t="s">
        <v>10</v>
      </c>
      <c r="B63" s="7">
        <v>0</v>
      </c>
      <c r="C63" s="7">
        <v>0</v>
      </c>
      <c r="D63" s="5">
        <v>0</v>
      </c>
      <c r="E63" s="6">
        <f t="shared" ref="E63:E72" si="0">B63</f>
        <v>0</v>
      </c>
      <c r="F63" s="6">
        <v>0</v>
      </c>
      <c r="G63" s="5" t="e">
        <f>(E63-F63)/ABS(F63)</f>
        <v>#DIV/0!</v>
      </c>
    </row>
    <row r="64" spans="1:7">
      <c r="A64" s="4" t="s">
        <v>9</v>
      </c>
      <c r="B64" s="7">
        <v>0</v>
      </c>
      <c r="C64" s="7">
        <v>0</v>
      </c>
      <c r="D64" s="5">
        <v>0</v>
      </c>
      <c r="E64" s="6">
        <f t="shared" si="0"/>
        <v>0</v>
      </c>
      <c r="F64" s="6">
        <v>0</v>
      </c>
      <c r="G64" s="5" t="e">
        <f>(E64-F64)/ABS(F64)</f>
        <v>#DIV/0!</v>
      </c>
    </row>
    <row r="65" spans="1:7">
      <c r="A65" s="4" t="s">
        <v>8</v>
      </c>
      <c r="B65" s="7">
        <v>0</v>
      </c>
      <c r="C65" s="7">
        <v>0</v>
      </c>
      <c r="D65" s="5">
        <v>0</v>
      </c>
      <c r="E65" s="6">
        <f t="shared" si="0"/>
        <v>0</v>
      </c>
      <c r="F65" s="6">
        <v>0</v>
      </c>
      <c r="G65" s="5">
        <v>0</v>
      </c>
    </row>
    <row r="66" spans="1:7">
      <c r="A66" s="4" t="s">
        <v>7</v>
      </c>
      <c r="B66" s="7">
        <v>0</v>
      </c>
      <c r="C66" s="7">
        <v>0</v>
      </c>
      <c r="D66" s="5">
        <v>0</v>
      </c>
      <c r="E66" s="6">
        <f t="shared" si="0"/>
        <v>0</v>
      </c>
      <c r="F66" s="6">
        <v>0</v>
      </c>
      <c r="G66" s="5">
        <v>1</v>
      </c>
    </row>
    <row r="67" spans="1:7">
      <c r="A67" s="4" t="s">
        <v>6</v>
      </c>
      <c r="B67" s="7">
        <v>140</v>
      </c>
      <c r="C67" s="7">
        <v>68</v>
      </c>
      <c r="D67" s="5">
        <f t="shared" ref="D67:D73" si="1">(B67-C67)/ABS(C67)</f>
        <v>1.0588235294117647</v>
      </c>
      <c r="E67" s="6">
        <f t="shared" si="0"/>
        <v>140</v>
      </c>
      <c r="F67" s="6">
        <v>68</v>
      </c>
      <c r="G67" s="5">
        <f t="shared" ref="G67:G73" si="2">(E67-F67)/ABS(F67)</f>
        <v>1.0588235294117647</v>
      </c>
    </row>
    <row r="68" spans="1:7">
      <c r="A68" s="4" t="s">
        <v>5</v>
      </c>
      <c r="B68" s="7">
        <v>536</v>
      </c>
      <c r="C68" s="7">
        <v>399</v>
      </c>
      <c r="D68" s="5">
        <f t="shared" si="1"/>
        <v>0.34335839598997492</v>
      </c>
      <c r="E68" s="6">
        <f t="shared" si="0"/>
        <v>536</v>
      </c>
      <c r="F68" s="6">
        <v>399</v>
      </c>
      <c r="G68" s="5">
        <f t="shared" si="2"/>
        <v>0.34335839598997492</v>
      </c>
    </row>
    <row r="69" spans="1:7">
      <c r="A69" s="4" t="s">
        <v>4</v>
      </c>
      <c r="B69" s="7">
        <f>1031+4</f>
        <v>1035</v>
      </c>
      <c r="C69" s="7">
        <v>555</v>
      </c>
      <c r="D69" s="5">
        <f t="shared" si="1"/>
        <v>0.86486486486486491</v>
      </c>
      <c r="E69" s="6">
        <f t="shared" si="0"/>
        <v>1035</v>
      </c>
      <c r="F69" s="6">
        <v>555</v>
      </c>
      <c r="G69" s="5">
        <f t="shared" si="2"/>
        <v>0.86486486486486491</v>
      </c>
    </row>
    <row r="70" spans="1:7">
      <c r="A70" s="4" t="s">
        <v>3</v>
      </c>
      <c r="B70" s="7">
        <v>1261</v>
      </c>
      <c r="C70" s="7">
        <v>601</v>
      </c>
      <c r="D70" s="5">
        <f t="shared" si="1"/>
        <v>1.0981697171381031</v>
      </c>
      <c r="E70" s="6">
        <f t="shared" si="0"/>
        <v>1261</v>
      </c>
      <c r="F70" s="6">
        <v>601</v>
      </c>
      <c r="G70" s="5">
        <f t="shared" si="2"/>
        <v>1.0981697171381031</v>
      </c>
    </row>
    <row r="71" spans="1:7">
      <c r="A71" s="4" t="s">
        <v>2</v>
      </c>
      <c r="B71" s="7">
        <v>1082</v>
      </c>
      <c r="C71" s="7">
        <v>620</v>
      </c>
      <c r="D71" s="5">
        <f t="shared" si="1"/>
        <v>0.74516129032258061</v>
      </c>
      <c r="E71" s="6">
        <f t="shared" si="0"/>
        <v>1082</v>
      </c>
      <c r="F71" s="6">
        <v>620</v>
      </c>
      <c r="G71" s="5">
        <f t="shared" si="2"/>
        <v>0.74516129032258061</v>
      </c>
    </row>
    <row r="72" spans="1:7">
      <c r="A72" s="4" t="s">
        <v>1</v>
      </c>
      <c r="B72" s="7">
        <v>1671</v>
      </c>
      <c r="C72" s="7">
        <v>1979</v>
      </c>
      <c r="D72" s="5">
        <f t="shared" si="1"/>
        <v>-0.15563415866599292</v>
      </c>
      <c r="E72" s="6">
        <f t="shared" si="0"/>
        <v>1671</v>
      </c>
      <c r="F72" s="6">
        <v>1979</v>
      </c>
      <c r="G72" s="5">
        <f t="shared" si="2"/>
        <v>-0.15563415866599292</v>
      </c>
    </row>
    <row r="73" spans="1:7">
      <c r="A73" s="4" t="s">
        <v>0</v>
      </c>
      <c r="B73" s="2">
        <f>SUM(B63:B72)</f>
        <v>5725</v>
      </c>
      <c r="C73" s="3">
        <f>SUM(C63:C72)</f>
        <v>4222</v>
      </c>
      <c r="D73" s="1">
        <f t="shared" si="1"/>
        <v>0.35599242065371861</v>
      </c>
      <c r="E73" s="2">
        <f>SUM(E63:E72)</f>
        <v>5725</v>
      </c>
      <c r="F73" s="2">
        <f>SUM(F63:F72)</f>
        <v>4222</v>
      </c>
      <c r="G73" s="1">
        <f t="shared" si="2"/>
        <v>0.35599242065371861</v>
      </c>
    </row>
  </sheetData>
  <conditionalFormatting sqref="D63:D73">
    <cfRule type="cellIs" dxfId="43" priority="3" stopIfTrue="1" operator="lessThan">
      <formula>0</formula>
    </cfRule>
  </conditionalFormatting>
  <conditionalFormatting sqref="G63:G73">
    <cfRule type="cellIs" dxfId="42" priority="1" stopIfTrue="1" operator="lessThan">
      <formula>0</formula>
    </cfRule>
    <cfRule type="cellIs" dxfId="41" priority="2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8C5A0-5E5B-4E59-B27E-30DFF28954AA}">
  <dimension ref="A1:K66"/>
  <sheetViews>
    <sheetView workbookViewId="0">
      <selection activeCell="N27" sqref="N27"/>
    </sheetView>
  </sheetViews>
  <sheetFormatPr defaultRowHeight="12.75"/>
  <cols>
    <col min="1" max="1" width="15.85546875" bestFit="1" customWidth="1"/>
    <col min="2" max="2" width="14" bestFit="1" customWidth="1"/>
    <col min="3" max="4" width="14" customWidth="1"/>
  </cols>
  <sheetData>
    <row r="1" spans="1:11" ht="13.5" thickBot="1">
      <c r="A1" t="s">
        <v>30</v>
      </c>
      <c r="B1" t="s">
        <v>62</v>
      </c>
    </row>
    <row r="2" spans="1:11" ht="27" thickBot="1">
      <c r="A2" t="s">
        <v>31</v>
      </c>
      <c r="B2" t="s">
        <v>64</v>
      </c>
      <c r="E2" s="45" t="s">
        <v>16</v>
      </c>
      <c r="F2" s="46" t="s">
        <v>73</v>
      </c>
      <c r="G2" s="47" t="s">
        <v>74</v>
      </c>
      <c r="H2" s="48" t="s">
        <v>11</v>
      </c>
      <c r="I2" s="49" t="s">
        <v>13</v>
      </c>
      <c r="J2" s="49" t="s">
        <v>12</v>
      </c>
      <c r="K2" s="50" t="s">
        <v>11</v>
      </c>
    </row>
    <row r="3" spans="1:11">
      <c r="A3" t="s">
        <v>29</v>
      </c>
      <c r="E3" s="51" t="s">
        <v>10</v>
      </c>
      <c r="F3" s="52">
        <v>0</v>
      </c>
      <c r="G3" s="52">
        <v>0</v>
      </c>
      <c r="H3" s="53">
        <v>0</v>
      </c>
      <c r="I3" s="54">
        <v>5117</v>
      </c>
      <c r="J3" s="54">
        <v>2061</v>
      </c>
      <c r="K3" s="53">
        <v>0</v>
      </c>
    </row>
    <row r="4" spans="1:11">
      <c r="A4" t="s">
        <v>20</v>
      </c>
      <c r="B4">
        <v>1669</v>
      </c>
      <c r="E4" s="55" t="s">
        <v>9</v>
      </c>
      <c r="F4" s="52">
        <v>210</v>
      </c>
      <c r="G4" s="52">
        <v>401</v>
      </c>
      <c r="H4" s="53">
        <v>-0.47630922693266831</v>
      </c>
      <c r="I4" s="54">
        <v>19739</v>
      </c>
      <c r="J4" s="54">
        <v>11360</v>
      </c>
      <c r="K4" s="53">
        <v>0.73758802816901403</v>
      </c>
    </row>
    <row r="5" spans="1:11">
      <c r="A5" t="s">
        <v>18</v>
      </c>
      <c r="B5">
        <v>1669</v>
      </c>
      <c r="E5" s="55" t="s">
        <v>8</v>
      </c>
      <c r="F5" s="52">
        <v>0</v>
      </c>
      <c r="G5" s="52">
        <v>0</v>
      </c>
      <c r="H5" s="53">
        <v>0</v>
      </c>
      <c r="I5" s="54">
        <v>0</v>
      </c>
      <c r="J5" s="54">
        <v>0</v>
      </c>
      <c r="K5" s="53">
        <v>0</v>
      </c>
    </row>
    <row r="6" spans="1:11">
      <c r="A6" t="s">
        <v>19</v>
      </c>
      <c r="B6">
        <v>247</v>
      </c>
      <c r="E6" s="55" t="s">
        <v>7</v>
      </c>
      <c r="F6" s="52">
        <v>0</v>
      </c>
      <c r="G6" s="52">
        <v>0</v>
      </c>
      <c r="H6" s="53">
        <v>0</v>
      </c>
      <c r="I6" s="54">
        <v>0</v>
      </c>
      <c r="J6" s="54">
        <v>0</v>
      </c>
      <c r="K6" s="53">
        <v>0</v>
      </c>
    </row>
    <row r="7" spans="1:11">
      <c r="A7" t="s">
        <v>18</v>
      </c>
      <c r="B7">
        <v>247</v>
      </c>
      <c r="E7" s="55" t="s">
        <v>6</v>
      </c>
      <c r="F7" s="52">
        <v>1916</v>
      </c>
      <c r="G7" s="52">
        <v>2409</v>
      </c>
      <c r="H7" s="53">
        <v>-0.20464923204649232</v>
      </c>
      <c r="I7" s="54">
        <v>69613</v>
      </c>
      <c r="J7" s="54">
        <v>74755</v>
      </c>
      <c r="K7" s="53">
        <v>-6.8784696675807638E-2</v>
      </c>
    </row>
    <row r="8" spans="1:11">
      <c r="A8" t="s">
        <v>28</v>
      </c>
      <c r="E8" s="55" t="s">
        <v>5</v>
      </c>
      <c r="F8" s="52">
        <v>1975</v>
      </c>
      <c r="G8" s="52">
        <v>1804</v>
      </c>
      <c r="H8" s="53">
        <v>9.4789356984478934E-2</v>
      </c>
      <c r="I8" s="54">
        <v>51691</v>
      </c>
      <c r="J8" s="54">
        <v>49451</v>
      </c>
      <c r="K8" s="53">
        <v>4.5297365068451598E-2</v>
      </c>
    </row>
    <row r="9" spans="1:11">
      <c r="A9" t="s">
        <v>20</v>
      </c>
      <c r="B9">
        <v>3023</v>
      </c>
      <c r="E9" s="55" t="s">
        <v>4</v>
      </c>
      <c r="F9" s="52">
        <v>3672</v>
      </c>
      <c r="G9" s="52">
        <v>4790</v>
      </c>
      <c r="H9" s="53">
        <v>-0.23340292275574112</v>
      </c>
      <c r="I9" s="54">
        <v>76835</v>
      </c>
      <c r="J9" s="54">
        <v>77297</v>
      </c>
      <c r="K9" s="53">
        <v>-5.9769460651771739E-3</v>
      </c>
    </row>
    <row r="10" spans="1:11">
      <c r="A10" t="s">
        <v>18</v>
      </c>
      <c r="B10">
        <v>1404</v>
      </c>
      <c r="E10" s="55" t="s">
        <v>3</v>
      </c>
      <c r="F10" s="52">
        <v>3811</v>
      </c>
      <c r="G10" s="52">
        <v>3385</v>
      </c>
      <c r="H10" s="53">
        <v>0.12584933530280651</v>
      </c>
      <c r="I10" s="54">
        <v>78978</v>
      </c>
      <c r="J10" s="54">
        <v>75684</v>
      </c>
      <c r="K10" s="53">
        <v>4.3523069605200568E-2</v>
      </c>
    </row>
    <row r="11" spans="1:11">
      <c r="A11" t="s">
        <v>23</v>
      </c>
      <c r="B11">
        <v>5</v>
      </c>
      <c r="E11" s="55" t="s">
        <v>2</v>
      </c>
      <c r="F11" s="52">
        <v>8559</v>
      </c>
      <c r="G11" s="52">
        <v>9481</v>
      </c>
      <c r="H11" s="53">
        <v>-9.7247125830608586E-2</v>
      </c>
      <c r="I11" s="54">
        <v>102670</v>
      </c>
      <c r="J11" s="54">
        <v>107916</v>
      </c>
      <c r="K11" s="53">
        <v>-4.8611883316653691E-2</v>
      </c>
    </row>
    <row r="12" spans="1:11">
      <c r="A12" t="s">
        <v>22</v>
      </c>
      <c r="B12">
        <v>1614</v>
      </c>
      <c r="E12" s="55" t="s">
        <v>1</v>
      </c>
      <c r="F12" s="52">
        <v>572</v>
      </c>
      <c r="G12" s="52">
        <v>1961</v>
      </c>
      <c r="H12" s="53">
        <v>-0.70831208567057624</v>
      </c>
      <c r="I12" s="54">
        <v>19875</v>
      </c>
      <c r="J12" s="54">
        <v>24044</v>
      </c>
      <c r="K12" s="53">
        <v>-0.17339045084012644</v>
      </c>
    </row>
    <row r="13" spans="1:11">
      <c r="A13" t="s">
        <v>19</v>
      </c>
      <c r="B13">
        <v>573</v>
      </c>
      <c r="E13" s="55" t="s">
        <v>0</v>
      </c>
      <c r="F13" s="56">
        <v>20715</v>
      </c>
      <c r="G13" s="57">
        <v>24231</v>
      </c>
      <c r="H13" s="58">
        <v>-0.14510337996780984</v>
      </c>
      <c r="I13" s="56">
        <v>424518</v>
      </c>
      <c r="J13" s="56">
        <v>422568</v>
      </c>
      <c r="K13" s="58">
        <v>4.61464190378827E-3</v>
      </c>
    </row>
    <row r="14" spans="1:11">
      <c r="A14" t="s">
        <v>18</v>
      </c>
      <c r="B14">
        <v>293</v>
      </c>
    </row>
    <row r="15" spans="1:11">
      <c r="A15" t="s">
        <v>22</v>
      </c>
      <c r="B15">
        <v>280</v>
      </c>
    </row>
    <row r="16" spans="1:11">
      <c r="A16" t="s">
        <v>24</v>
      </c>
      <c r="B16">
        <v>73</v>
      </c>
    </row>
    <row r="17" spans="1:2">
      <c r="A17" t="s">
        <v>18</v>
      </c>
      <c r="B17">
        <v>33</v>
      </c>
    </row>
    <row r="18" spans="1:2">
      <c r="A18" t="s">
        <v>22</v>
      </c>
      <c r="B18">
        <v>40</v>
      </c>
    </row>
    <row r="19" spans="1:2">
      <c r="A19" t="s">
        <v>27</v>
      </c>
    </row>
    <row r="20" spans="1:2">
      <c r="A20" t="s">
        <v>20</v>
      </c>
      <c r="B20">
        <v>498</v>
      </c>
    </row>
    <row r="21" spans="1:2">
      <c r="A21" t="s">
        <v>18</v>
      </c>
      <c r="B21">
        <v>302</v>
      </c>
    </row>
    <row r="22" spans="1:2">
      <c r="A22" t="s">
        <v>23</v>
      </c>
      <c r="B22">
        <v>4</v>
      </c>
    </row>
    <row r="23" spans="1:2">
      <c r="A23" t="s">
        <v>22</v>
      </c>
      <c r="B23">
        <v>192</v>
      </c>
    </row>
    <row r="24" spans="1:2">
      <c r="A24" t="s">
        <v>19</v>
      </c>
      <c r="B24">
        <v>70</v>
      </c>
    </row>
    <row r="25" spans="1:2">
      <c r="A25" t="s">
        <v>18</v>
      </c>
      <c r="B25">
        <v>69</v>
      </c>
    </row>
    <row r="26" spans="1:2">
      <c r="A26" t="s">
        <v>22</v>
      </c>
      <c r="B26">
        <v>1</v>
      </c>
    </row>
    <row r="27" spans="1:2">
      <c r="A27" t="s">
        <v>24</v>
      </c>
      <c r="B27">
        <v>4</v>
      </c>
    </row>
    <row r="28" spans="1:2">
      <c r="A28" t="s">
        <v>18</v>
      </c>
      <c r="B28">
        <v>4</v>
      </c>
    </row>
    <row r="29" spans="1:2">
      <c r="A29" t="s">
        <v>26</v>
      </c>
    </row>
    <row r="30" spans="1:2">
      <c r="A30" t="s">
        <v>20</v>
      </c>
      <c r="B30">
        <v>7866</v>
      </c>
    </row>
    <row r="31" spans="1:2">
      <c r="A31" t="s">
        <v>18</v>
      </c>
      <c r="B31">
        <v>4166</v>
      </c>
    </row>
    <row r="32" spans="1:2">
      <c r="A32" t="s">
        <v>23</v>
      </c>
      <c r="B32">
        <v>15</v>
      </c>
    </row>
    <row r="33" spans="1:2">
      <c r="A33" t="s">
        <v>22</v>
      </c>
      <c r="B33">
        <v>3685</v>
      </c>
    </row>
    <row r="34" spans="1:2">
      <c r="A34" t="s">
        <v>19</v>
      </c>
      <c r="B34">
        <v>532</v>
      </c>
    </row>
    <row r="35" spans="1:2">
      <c r="A35" t="s">
        <v>18</v>
      </c>
      <c r="B35">
        <v>318</v>
      </c>
    </row>
    <row r="36" spans="1:2">
      <c r="A36" t="s">
        <v>22</v>
      </c>
      <c r="B36">
        <v>214</v>
      </c>
    </row>
    <row r="37" spans="1:2">
      <c r="A37" t="s">
        <v>24</v>
      </c>
      <c r="B37">
        <v>161</v>
      </c>
    </row>
    <row r="38" spans="1:2">
      <c r="A38" t="s">
        <v>18</v>
      </c>
      <c r="B38">
        <v>89</v>
      </c>
    </row>
    <row r="39" spans="1:2">
      <c r="A39" t="s">
        <v>22</v>
      </c>
      <c r="B39">
        <v>72</v>
      </c>
    </row>
    <row r="40" spans="1:2">
      <c r="A40" t="s">
        <v>25</v>
      </c>
    </row>
    <row r="41" spans="1:2">
      <c r="A41" t="s">
        <v>20</v>
      </c>
      <c r="B41">
        <v>3284</v>
      </c>
    </row>
    <row r="42" spans="1:2">
      <c r="A42" t="s">
        <v>18</v>
      </c>
      <c r="B42">
        <v>1490</v>
      </c>
    </row>
    <row r="43" spans="1:2">
      <c r="A43" t="s">
        <v>23</v>
      </c>
      <c r="B43">
        <v>8</v>
      </c>
    </row>
    <row r="44" spans="1:2">
      <c r="A44" t="s">
        <v>22</v>
      </c>
      <c r="B44">
        <v>1786</v>
      </c>
    </row>
    <row r="45" spans="1:2">
      <c r="A45" t="s">
        <v>19</v>
      </c>
      <c r="B45">
        <v>440</v>
      </c>
    </row>
    <row r="46" spans="1:2">
      <c r="A46" t="s">
        <v>18</v>
      </c>
      <c r="B46">
        <v>266</v>
      </c>
    </row>
    <row r="47" spans="1:2">
      <c r="A47" t="s">
        <v>22</v>
      </c>
      <c r="B47">
        <v>174</v>
      </c>
    </row>
    <row r="48" spans="1:2">
      <c r="A48" t="s">
        <v>24</v>
      </c>
      <c r="B48">
        <v>87</v>
      </c>
    </row>
    <row r="49" spans="1:2">
      <c r="A49" t="s">
        <v>18</v>
      </c>
      <c r="B49">
        <v>47</v>
      </c>
    </row>
    <row r="50" spans="1:2">
      <c r="A50" t="s">
        <v>22</v>
      </c>
      <c r="B50">
        <v>40</v>
      </c>
    </row>
    <row r="51" spans="1:2">
      <c r="A51" t="s">
        <v>21</v>
      </c>
    </row>
    <row r="52" spans="1:2">
      <c r="A52" t="s">
        <v>20</v>
      </c>
      <c r="B52">
        <v>1805</v>
      </c>
    </row>
    <row r="53" spans="1:2">
      <c r="A53" t="s">
        <v>18</v>
      </c>
      <c r="B53">
        <v>1805</v>
      </c>
    </row>
    <row r="54" spans="1:2">
      <c r="A54" t="s">
        <v>19</v>
      </c>
      <c r="B54">
        <v>170</v>
      </c>
    </row>
    <row r="55" spans="1:2">
      <c r="A55" t="s">
        <v>18</v>
      </c>
      <c r="B55">
        <v>170</v>
      </c>
    </row>
    <row r="56" spans="1:2">
      <c r="A56" t="s">
        <v>32</v>
      </c>
    </row>
    <row r="57" spans="1:2">
      <c r="A57" t="s">
        <v>20</v>
      </c>
      <c r="B57">
        <v>3</v>
      </c>
    </row>
    <row r="58" spans="1:2">
      <c r="A58" t="s">
        <v>22</v>
      </c>
      <c r="B58">
        <v>3</v>
      </c>
    </row>
    <row r="59" spans="1:2">
      <c r="A59" t="s">
        <v>37</v>
      </c>
    </row>
    <row r="60" spans="1:2">
      <c r="A60" t="s">
        <v>20</v>
      </c>
      <c r="B60">
        <v>180</v>
      </c>
    </row>
    <row r="61" spans="1:2">
      <c r="A61" t="s">
        <v>18</v>
      </c>
      <c r="B61">
        <v>90</v>
      </c>
    </row>
    <row r="62" spans="1:2">
      <c r="A62" t="s">
        <v>22</v>
      </c>
      <c r="B62">
        <v>90</v>
      </c>
    </row>
    <row r="63" spans="1:2">
      <c r="A63" t="s">
        <v>19</v>
      </c>
      <c r="B63">
        <v>30</v>
      </c>
    </row>
    <row r="64" spans="1:2">
      <c r="A64" t="s">
        <v>18</v>
      </c>
      <c r="B64">
        <v>15</v>
      </c>
    </row>
    <row r="65" spans="1:2">
      <c r="A65" t="s">
        <v>22</v>
      </c>
      <c r="B65">
        <v>15</v>
      </c>
    </row>
    <row r="66" spans="1:2">
      <c r="A66" t="s">
        <v>17</v>
      </c>
      <c r="B66">
        <v>20715</v>
      </c>
    </row>
  </sheetData>
  <conditionalFormatting sqref="H13">
    <cfRule type="cellIs" dxfId="11" priority="4" stopIfTrue="1" operator="lessThan">
      <formula>0</formula>
    </cfRule>
  </conditionalFormatting>
  <conditionalFormatting sqref="K3:K13">
    <cfRule type="cellIs" dxfId="10" priority="2" stopIfTrue="1" operator="lessThan">
      <formula>0</formula>
    </cfRule>
    <cfRule type="cellIs" dxfId="9" priority="3" stopIfTrue="1" operator="lessThan">
      <formula>0</formula>
    </cfRule>
  </conditionalFormatting>
  <conditionalFormatting sqref="H3:H12">
    <cfRule type="cellIs" dxfId="8" priority="1" stopIfTrue="1" operator="less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FBDE8-4BCF-4D77-8DAB-94751DA4AB3B}">
  <dimension ref="A1:J60"/>
  <sheetViews>
    <sheetView workbookViewId="0">
      <selection activeCell="F40" sqref="F40"/>
    </sheetView>
  </sheetViews>
  <sheetFormatPr defaultRowHeight="12.75"/>
  <cols>
    <col min="1" max="1" width="15.85546875" bestFit="1" customWidth="1"/>
    <col min="2" max="2" width="14" bestFit="1" customWidth="1"/>
    <col min="3" max="3" width="14" customWidth="1"/>
  </cols>
  <sheetData>
    <row r="1" spans="1:10" ht="13.5" thickBot="1">
      <c r="A1" t="s">
        <v>30</v>
      </c>
      <c r="B1" t="s">
        <v>62</v>
      </c>
    </row>
    <row r="2" spans="1:10" ht="27" thickBot="1">
      <c r="A2" t="s">
        <v>31</v>
      </c>
      <c r="B2" t="s">
        <v>64</v>
      </c>
      <c r="D2" s="45" t="s">
        <v>16</v>
      </c>
      <c r="E2" s="46" t="s">
        <v>75</v>
      </c>
      <c r="F2" s="47" t="s">
        <v>76</v>
      </c>
      <c r="G2" s="48" t="s">
        <v>11</v>
      </c>
      <c r="H2" s="49" t="s">
        <v>13</v>
      </c>
      <c r="I2" s="49" t="s">
        <v>12</v>
      </c>
      <c r="J2" s="50" t="s">
        <v>11</v>
      </c>
    </row>
    <row r="3" spans="1:10">
      <c r="A3" t="s">
        <v>29</v>
      </c>
      <c r="D3" s="51" t="s">
        <v>10</v>
      </c>
      <c r="E3" s="52">
        <v>0</v>
      </c>
      <c r="F3" s="52">
        <v>0</v>
      </c>
      <c r="G3" s="53">
        <v>0</v>
      </c>
      <c r="H3" s="54">
        <v>5117</v>
      </c>
      <c r="I3" s="54">
        <v>2061</v>
      </c>
      <c r="J3" s="53">
        <v>1.482775351770985</v>
      </c>
    </row>
    <row r="4" spans="1:10">
      <c r="A4" t="s">
        <v>20</v>
      </c>
      <c r="B4">
        <v>918</v>
      </c>
      <c r="D4" s="55" t="s">
        <v>9</v>
      </c>
      <c r="E4" s="52">
        <v>0</v>
      </c>
      <c r="F4" s="52">
        <v>0</v>
      </c>
      <c r="G4" s="53">
        <v>0</v>
      </c>
      <c r="H4" s="54">
        <v>19739</v>
      </c>
      <c r="I4" s="54">
        <v>11360</v>
      </c>
      <c r="J4" s="53">
        <v>0.73758802816901403</v>
      </c>
    </row>
    <row r="5" spans="1:10">
      <c r="A5" t="s">
        <v>18</v>
      </c>
      <c r="B5">
        <v>918</v>
      </c>
      <c r="D5" s="55" t="s">
        <v>8</v>
      </c>
      <c r="E5" s="52">
        <v>0</v>
      </c>
      <c r="F5" s="52">
        <v>0</v>
      </c>
      <c r="G5" s="53">
        <v>0</v>
      </c>
      <c r="H5" s="54">
        <v>0</v>
      </c>
      <c r="I5" s="54">
        <v>0</v>
      </c>
      <c r="J5" s="53">
        <v>0</v>
      </c>
    </row>
    <row r="6" spans="1:10">
      <c r="A6" t="s">
        <v>19</v>
      </c>
      <c r="B6">
        <v>213</v>
      </c>
      <c r="D6" s="55" t="s">
        <v>7</v>
      </c>
      <c r="E6" s="52">
        <v>0</v>
      </c>
      <c r="F6" s="52">
        <v>0</v>
      </c>
      <c r="G6" s="53">
        <v>0</v>
      </c>
      <c r="H6" s="54">
        <v>0</v>
      </c>
      <c r="I6" s="54">
        <v>0</v>
      </c>
      <c r="J6" s="53">
        <v>0</v>
      </c>
    </row>
    <row r="7" spans="1:10">
      <c r="A7" t="s">
        <v>18</v>
      </c>
      <c r="B7">
        <v>213</v>
      </c>
      <c r="D7" s="55" t="s">
        <v>6</v>
      </c>
      <c r="E7" s="52">
        <v>1131</v>
      </c>
      <c r="F7" s="52">
        <v>811</v>
      </c>
      <c r="G7" s="53">
        <v>0.39457459926017263</v>
      </c>
      <c r="H7" s="54">
        <v>70744</v>
      </c>
      <c r="I7" s="54">
        <v>75566</v>
      </c>
      <c r="J7" s="53">
        <v>-6.3811767196887484E-2</v>
      </c>
    </row>
    <row r="8" spans="1:10">
      <c r="A8" t="s">
        <v>28</v>
      </c>
      <c r="D8" s="55" t="s">
        <v>5</v>
      </c>
      <c r="E8" s="52">
        <v>614</v>
      </c>
      <c r="F8" s="52">
        <v>513</v>
      </c>
      <c r="G8" s="53">
        <v>0.19688109161793371</v>
      </c>
      <c r="H8" s="54">
        <v>52305</v>
      </c>
      <c r="I8" s="54">
        <v>49964</v>
      </c>
      <c r="J8" s="53">
        <v>4.6853734688976065E-2</v>
      </c>
    </row>
    <row r="9" spans="1:10">
      <c r="A9" t="s">
        <v>20</v>
      </c>
      <c r="B9">
        <v>751</v>
      </c>
      <c r="D9" s="55" t="s">
        <v>4</v>
      </c>
      <c r="E9" s="52">
        <v>840</v>
      </c>
      <c r="F9" s="52">
        <v>829</v>
      </c>
      <c r="G9" s="53">
        <v>1.3268998793727383E-2</v>
      </c>
      <c r="H9" s="54">
        <v>77675</v>
      </c>
      <c r="I9" s="54">
        <v>78126</v>
      </c>
      <c r="J9" s="53">
        <v>-5.7727261091058031E-3</v>
      </c>
    </row>
    <row r="10" spans="1:10">
      <c r="A10" t="s">
        <v>18</v>
      </c>
      <c r="B10">
        <v>416</v>
      </c>
      <c r="D10" s="55" t="s">
        <v>3</v>
      </c>
      <c r="E10" s="52">
        <v>1251</v>
      </c>
      <c r="F10" s="52">
        <v>713</v>
      </c>
      <c r="G10" s="53">
        <v>0.75455820476858348</v>
      </c>
      <c r="H10" s="54">
        <v>80229</v>
      </c>
      <c r="I10" s="54">
        <v>76397</v>
      </c>
      <c r="J10" s="53">
        <v>5.0159037658546804E-2</v>
      </c>
    </row>
    <row r="11" spans="1:10">
      <c r="A11" t="s">
        <v>23</v>
      </c>
      <c r="B11">
        <v>1</v>
      </c>
      <c r="D11" s="55" t="s">
        <v>2</v>
      </c>
      <c r="E11" s="52">
        <v>1224</v>
      </c>
      <c r="F11" s="52">
        <v>534</v>
      </c>
      <c r="G11" s="53">
        <v>1.2921348314606742</v>
      </c>
      <c r="H11" s="54">
        <v>103894</v>
      </c>
      <c r="I11" s="54">
        <v>108450</v>
      </c>
      <c r="J11" s="53">
        <v>-4.2010142923005991E-2</v>
      </c>
    </row>
    <row r="12" spans="1:10">
      <c r="A12" t="s">
        <v>22</v>
      </c>
      <c r="B12">
        <v>334</v>
      </c>
      <c r="D12" s="55" t="s">
        <v>1</v>
      </c>
      <c r="E12" s="52">
        <v>1933</v>
      </c>
      <c r="F12" s="52">
        <v>1954</v>
      </c>
      <c r="G12" s="53">
        <v>-1.0747185261003071E-2</v>
      </c>
      <c r="H12" s="54">
        <v>21808</v>
      </c>
      <c r="I12" s="54">
        <v>25998</v>
      </c>
      <c r="J12" s="53">
        <v>-0.16116624355719672</v>
      </c>
    </row>
    <row r="13" spans="1:10">
      <c r="A13" t="s">
        <v>19</v>
      </c>
      <c r="B13">
        <v>68</v>
      </c>
      <c r="D13" s="55" t="s">
        <v>0</v>
      </c>
      <c r="E13" s="56">
        <v>6993</v>
      </c>
      <c r="F13" s="57">
        <v>5354</v>
      </c>
      <c r="G13" s="58">
        <v>0.30612626073963389</v>
      </c>
      <c r="H13" s="56">
        <v>431511</v>
      </c>
      <c r="I13" s="56">
        <v>427922</v>
      </c>
      <c r="J13" s="58">
        <v>8.3870424983992411E-3</v>
      </c>
    </row>
    <row r="14" spans="1:10">
      <c r="A14" t="s">
        <v>18</v>
      </c>
      <c r="B14">
        <v>22</v>
      </c>
    </row>
    <row r="15" spans="1:10">
      <c r="A15" t="s">
        <v>22</v>
      </c>
      <c r="B15">
        <v>46</v>
      </c>
    </row>
    <row r="16" spans="1:10">
      <c r="A16" t="s">
        <v>24</v>
      </c>
      <c r="B16">
        <v>18</v>
      </c>
    </row>
    <row r="17" spans="1:2">
      <c r="A17" t="s">
        <v>18</v>
      </c>
      <c r="B17">
        <v>6</v>
      </c>
    </row>
    <row r="18" spans="1:2">
      <c r="A18" t="s">
        <v>22</v>
      </c>
      <c r="B18">
        <v>12</v>
      </c>
    </row>
    <row r="19" spans="1:2">
      <c r="A19" t="s">
        <v>27</v>
      </c>
    </row>
    <row r="20" spans="1:2">
      <c r="A20" t="s">
        <v>20</v>
      </c>
      <c r="B20">
        <v>1820</v>
      </c>
    </row>
    <row r="21" spans="1:2">
      <c r="A21" t="s">
        <v>18</v>
      </c>
      <c r="B21">
        <v>983</v>
      </c>
    </row>
    <row r="22" spans="1:2">
      <c r="A22" t="s">
        <v>22</v>
      </c>
      <c r="B22">
        <v>837</v>
      </c>
    </row>
    <row r="23" spans="1:2">
      <c r="A23" t="s">
        <v>19</v>
      </c>
      <c r="B23">
        <v>79</v>
      </c>
    </row>
    <row r="24" spans="1:2">
      <c r="A24" t="s">
        <v>18</v>
      </c>
      <c r="B24">
        <v>16</v>
      </c>
    </row>
    <row r="25" spans="1:2">
      <c r="A25" t="s">
        <v>22</v>
      </c>
      <c r="B25">
        <v>63</v>
      </c>
    </row>
    <row r="26" spans="1:2">
      <c r="A26" t="s">
        <v>24</v>
      </c>
      <c r="B26">
        <v>34</v>
      </c>
    </row>
    <row r="27" spans="1:2">
      <c r="A27" t="s">
        <v>18</v>
      </c>
      <c r="B27">
        <v>13</v>
      </c>
    </row>
    <row r="28" spans="1:2">
      <c r="A28" t="s">
        <v>22</v>
      </c>
      <c r="B28">
        <v>21</v>
      </c>
    </row>
    <row r="29" spans="1:2">
      <c r="A29" t="s">
        <v>26</v>
      </c>
    </row>
    <row r="30" spans="1:2">
      <c r="A30" t="s">
        <v>20</v>
      </c>
      <c r="B30">
        <v>1028</v>
      </c>
    </row>
    <row r="31" spans="1:2">
      <c r="A31" t="s">
        <v>18</v>
      </c>
      <c r="B31">
        <v>345</v>
      </c>
    </row>
    <row r="32" spans="1:2">
      <c r="A32" t="s">
        <v>22</v>
      </c>
      <c r="B32">
        <v>683</v>
      </c>
    </row>
    <row r="33" spans="1:2">
      <c r="A33" t="s">
        <v>19</v>
      </c>
      <c r="B33">
        <v>165</v>
      </c>
    </row>
    <row r="34" spans="1:2">
      <c r="A34" t="s">
        <v>18</v>
      </c>
      <c r="B34">
        <v>22</v>
      </c>
    </row>
    <row r="35" spans="1:2">
      <c r="A35" t="s">
        <v>22</v>
      </c>
      <c r="B35">
        <v>143</v>
      </c>
    </row>
    <row r="36" spans="1:2">
      <c r="A36" t="s">
        <v>24</v>
      </c>
      <c r="B36">
        <v>31</v>
      </c>
    </row>
    <row r="37" spans="1:2">
      <c r="A37" t="s">
        <v>18</v>
      </c>
      <c r="B37">
        <v>11</v>
      </c>
    </row>
    <row r="38" spans="1:2">
      <c r="A38" t="s">
        <v>22</v>
      </c>
      <c r="B38">
        <v>20</v>
      </c>
    </row>
    <row r="39" spans="1:2">
      <c r="A39" t="s">
        <v>25</v>
      </c>
    </row>
    <row r="40" spans="1:2">
      <c r="A40" t="s">
        <v>20</v>
      </c>
      <c r="B40">
        <v>1108</v>
      </c>
    </row>
    <row r="41" spans="1:2">
      <c r="A41" t="s">
        <v>18</v>
      </c>
      <c r="B41">
        <v>518</v>
      </c>
    </row>
    <row r="42" spans="1:2">
      <c r="A42" t="s">
        <v>23</v>
      </c>
      <c r="B42">
        <v>26</v>
      </c>
    </row>
    <row r="43" spans="1:2">
      <c r="A43" t="s">
        <v>22</v>
      </c>
      <c r="B43">
        <v>564</v>
      </c>
    </row>
    <row r="44" spans="1:2">
      <c r="A44" t="s">
        <v>19</v>
      </c>
      <c r="B44">
        <v>123</v>
      </c>
    </row>
    <row r="45" spans="1:2">
      <c r="A45" t="s">
        <v>18</v>
      </c>
      <c r="B45">
        <v>16</v>
      </c>
    </row>
    <row r="46" spans="1:2">
      <c r="A46" t="s">
        <v>23</v>
      </c>
      <c r="B46">
        <v>10</v>
      </c>
    </row>
    <row r="47" spans="1:2">
      <c r="A47" t="s">
        <v>22</v>
      </c>
      <c r="B47">
        <v>97</v>
      </c>
    </row>
    <row r="48" spans="1:2">
      <c r="A48" t="s">
        <v>24</v>
      </c>
      <c r="B48">
        <v>20</v>
      </c>
    </row>
    <row r="49" spans="1:2">
      <c r="A49" t="s">
        <v>18</v>
      </c>
      <c r="B49">
        <v>6</v>
      </c>
    </row>
    <row r="50" spans="1:2">
      <c r="A50" t="s">
        <v>22</v>
      </c>
      <c r="B50">
        <v>14</v>
      </c>
    </row>
    <row r="51" spans="1:2">
      <c r="A51" t="s">
        <v>21</v>
      </c>
    </row>
    <row r="52" spans="1:2">
      <c r="A52" t="s">
        <v>20</v>
      </c>
      <c r="B52">
        <v>595</v>
      </c>
    </row>
    <row r="53" spans="1:2">
      <c r="A53" t="s">
        <v>18</v>
      </c>
      <c r="B53">
        <v>595</v>
      </c>
    </row>
    <row r="54" spans="1:2">
      <c r="A54" t="s">
        <v>19</v>
      </c>
      <c r="B54">
        <v>19</v>
      </c>
    </row>
    <row r="55" spans="1:2">
      <c r="A55" t="s">
        <v>18</v>
      </c>
      <c r="B55">
        <v>19</v>
      </c>
    </row>
    <row r="56" spans="1:2">
      <c r="A56" t="s">
        <v>32</v>
      </c>
    </row>
    <row r="57" spans="1:2">
      <c r="A57" t="s">
        <v>20</v>
      </c>
      <c r="B57">
        <v>3</v>
      </c>
    </row>
    <row r="58" spans="1:2">
      <c r="A58" t="s">
        <v>18</v>
      </c>
      <c r="B58">
        <v>1</v>
      </c>
    </row>
    <row r="59" spans="1:2">
      <c r="A59" t="s">
        <v>22</v>
      </c>
      <c r="B59">
        <v>2</v>
      </c>
    </row>
    <row r="60" spans="1:2">
      <c r="A60" t="s">
        <v>17</v>
      </c>
      <c r="B60">
        <v>6993</v>
      </c>
    </row>
  </sheetData>
  <conditionalFormatting sqref="G13">
    <cfRule type="cellIs" dxfId="7" priority="4" stopIfTrue="1" operator="lessThan">
      <formula>0</formula>
    </cfRule>
  </conditionalFormatting>
  <conditionalFormatting sqref="J3:J13">
    <cfRule type="cellIs" dxfId="6" priority="2" stopIfTrue="1" operator="lessThan">
      <formula>0</formula>
    </cfRule>
    <cfRule type="cellIs" dxfId="5" priority="3" stopIfTrue="1" operator="lessThan">
      <formula>0</formula>
    </cfRule>
  </conditionalFormatting>
  <conditionalFormatting sqref="G3:G12">
    <cfRule type="cellIs" dxfId="4" priority="1" stopIfTrue="1" operator="less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DB2EF-5309-400E-8AF1-F47DDBF6B5E2}">
  <dimension ref="A1:J59"/>
  <sheetViews>
    <sheetView tabSelected="1" workbookViewId="0">
      <selection activeCell="P27" sqref="P27"/>
    </sheetView>
  </sheetViews>
  <sheetFormatPr defaultRowHeight="12.75"/>
  <cols>
    <col min="4" max="4" width="10.5703125" bestFit="1" customWidth="1"/>
    <col min="5" max="10" width="10.140625" bestFit="1" customWidth="1"/>
  </cols>
  <sheetData>
    <row r="1" spans="1:10">
      <c r="A1" t="s">
        <v>30</v>
      </c>
      <c r="B1" t="s">
        <v>62</v>
      </c>
    </row>
    <row r="2" spans="1:10" ht="13.5" thickBot="1">
      <c r="A2" t="s">
        <v>31</v>
      </c>
      <c r="B2" t="s">
        <v>64</v>
      </c>
      <c r="E2" t="s">
        <v>77</v>
      </c>
      <c r="F2" t="s">
        <v>77</v>
      </c>
      <c r="G2" t="s">
        <v>77</v>
      </c>
      <c r="H2" t="s">
        <v>77</v>
      </c>
      <c r="I2" t="s">
        <v>77</v>
      </c>
      <c r="J2" t="s">
        <v>77</v>
      </c>
    </row>
    <row r="3" spans="1:10" ht="27" thickBot="1">
      <c r="A3" t="s">
        <v>29</v>
      </c>
      <c r="D3" s="45" t="s">
        <v>16</v>
      </c>
      <c r="E3" s="46" t="s">
        <v>78</v>
      </c>
      <c r="F3" s="47" t="s">
        <v>79</v>
      </c>
      <c r="G3" s="48" t="s">
        <v>11</v>
      </c>
      <c r="H3" s="49" t="s">
        <v>13</v>
      </c>
      <c r="I3" s="49" t="s">
        <v>12</v>
      </c>
      <c r="J3" s="50" t="s">
        <v>11</v>
      </c>
    </row>
    <row r="4" spans="1:10">
      <c r="A4" t="s">
        <v>20</v>
      </c>
      <c r="B4">
        <v>1171</v>
      </c>
      <c r="D4" s="51" t="s">
        <v>10</v>
      </c>
      <c r="E4" s="52"/>
      <c r="F4" s="52">
        <v>0</v>
      </c>
      <c r="G4" s="53">
        <v>0</v>
      </c>
      <c r="H4" s="54">
        <v>5117</v>
      </c>
      <c r="I4" s="54">
        <v>2061</v>
      </c>
      <c r="J4" s="53">
        <v>0</v>
      </c>
    </row>
    <row r="5" spans="1:10">
      <c r="A5" t="s">
        <v>18</v>
      </c>
      <c r="B5">
        <v>1171</v>
      </c>
      <c r="D5" s="55" t="s">
        <v>9</v>
      </c>
      <c r="E5" s="52"/>
      <c r="F5" s="52">
        <v>0</v>
      </c>
      <c r="G5" s="53">
        <v>0</v>
      </c>
      <c r="H5" s="54">
        <v>19739</v>
      </c>
      <c r="I5" s="54">
        <v>11360</v>
      </c>
      <c r="J5" s="53">
        <v>0</v>
      </c>
    </row>
    <row r="6" spans="1:10">
      <c r="A6" t="s">
        <v>19</v>
      </c>
      <c r="B6">
        <v>324</v>
      </c>
      <c r="D6" s="55" t="s">
        <v>8</v>
      </c>
      <c r="E6" s="52"/>
      <c r="F6" s="52">
        <v>0</v>
      </c>
      <c r="G6" s="53">
        <v>0</v>
      </c>
      <c r="H6" s="54">
        <v>0</v>
      </c>
      <c r="I6" s="54">
        <v>0</v>
      </c>
      <c r="J6" s="53">
        <v>0</v>
      </c>
    </row>
    <row r="7" spans="1:10">
      <c r="A7" t="s">
        <v>18</v>
      </c>
      <c r="B7">
        <v>324</v>
      </c>
      <c r="D7" s="55" t="s">
        <v>7</v>
      </c>
      <c r="E7" s="52"/>
      <c r="F7" s="52">
        <v>0</v>
      </c>
      <c r="G7" s="53">
        <v>0</v>
      </c>
      <c r="H7" s="54">
        <v>0</v>
      </c>
      <c r="I7" s="54">
        <v>0</v>
      </c>
      <c r="J7" s="53">
        <v>0</v>
      </c>
    </row>
    <row r="8" spans="1:10">
      <c r="A8" t="s">
        <v>28</v>
      </c>
      <c r="D8" s="55" t="s">
        <v>6</v>
      </c>
      <c r="E8" s="52">
        <v>1495</v>
      </c>
      <c r="F8" s="52">
        <v>1249</v>
      </c>
      <c r="G8" s="53">
        <v>0.19695756605284229</v>
      </c>
      <c r="H8" s="54">
        <v>72239</v>
      </c>
      <c r="I8" s="54">
        <v>76815</v>
      </c>
      <c r="J8" s="53">
        <v>-5.9571698236021611E-2</v>
      </c>
    </row>
    <row r="9" spans="1:10">
      <c r="A9" t="s">
        <v>20</v>
      </c>
      <c r="B9">
        <v>525</v>
      </c>
      <c r="D9" s="55" t="s">
        <v>5</v>
      </c>
      <c r="E9" s="52">
        <v>823</v>
      </c>
      <c r="F9" s="52">
        <v>723</v>
      </c>
      <c r="G9" s="53">
        <v>0.13831258644536654</v>
      </c>
      <c r="H9" s="54">
        <v>53128</v>
      </c>
      <c r="I9" s="54">
        <v>50687</v>
      </c>
      <c r="J9" s="53">
        <v>4.8158304890800405E-2</v>
      </c>
    </row>
    <row r="10" spans="1:10">
      <c r="A10" t="s">
        <v>18</v>
      </c>
      <c r="B10">
        <v>311</v>
      </c>
      <c r="D10" s="55" t="s">
        <v>4</v>
      </c>
      <c r="E10" s="52">
        <v>594</v>
      </c>
      <c r="F10" s="52">
        <v>1063</v>
      </c>
      <c r="G10" s="53">
        <v>-0.4412041392285983</v>
      </c>
      <c r="H10" s="54">
        <v>78269</v>
      </c>
      <c r="I10" s="54">
        <v>79189</v>
      </c>
      <c r="J10" s="53">
        <v>-1.1617775196049956E-2</v>
      </c>
    </row>
    <row r="11" spans="1:10">
      <c r="A11" t="s">
        <v>22</v>
      </c>
      <c r="B11">
        <v>214</v>
      </c>
      <c r="D11" s="55" t="s">
        <v>3</v>
      </c>
      <c r="E11" s="52">
        <v>1060</v>
      </c>
      <c r="F11" s="52">
        <v>1457</v>
      </c>
      <c r="G11" s="53">
        <v>-0.27247769389155801</v>
      </c>
      <c r="H11" s="54">
        <v>81289</v>
      </c>
      <c r="I11" s="54">
        <v>77854</v>
      </c>
      <c r="J11" s="53">
        <v>4.412104708813934E-2</v>
      </c>
    </row>
    <row r="12" spans="1:10">
      <c r="A12" t="s">
        <v>19</v>
      </c>
      <c r="B12">
        <v>49</v>
      </c>
      <c r="D12" s="55" t="s">
        <v>2</v>
      </c>
      <c r="E12" s="52">
        <v>2389</v>
      </c>
      <c r="F12" s="52">
        <v>2846</v>
      </c>
      <c r="G12" s="53">
        <v>-0.16057624736472242</v>
      </c>
      <c r="H12" s="54">
        <v>106283</v>
      </c>
      <c r="I12" s="54">
        <v>111296</v>
      </c>
      <c r="J12" s="53">
        <v>-4.5042050028752154E-2</v>
      </c>
    </row>
    <row r="13" spans="1:10">
      <c r="A13" t="s">
        <v>18</v>
      </c>
      <c r="B13">
        <v>33</v>
      </c>
      <c r="D13" s="55" t="s">
        <v>1</v>
      </c>
      <c r="E13" s="52">
        <v>1933</v>
      </c>
      <c r="F13" s="52">
        <v>2300</v>
      </c>
      <c r="G13" s="53">
        <v>-0.15956521739130436</v>
      </c>
      <c r="H13" s="54">
        <v>23741</v>
      </c>
      <c r="I13" s="54">
        <v>28298</v>
      </c>
      <c r="J13" s="53">
        <v>-0.16103611562654604</v>
      </c>
    </row>
    <row r="14" spans="1:10">
      <c r="A14" t="s">
        <v>22</v>
      </c>
      <c r="B14">
        <v>16</v>
      </c>
      <c r="D14" s="55" t="s">
        <v>0</v>
      </c>
      <c r="E14" s="56">
        <v>8294</v>
      </c>
      <c r="F14" s="57">
        <v>9638</v>
      </c>
      <c r="G14" s="58">
        <v>-0.13944801826105002</v>
      </c>
      <c r="H14" s="56">
        <v>439805</v>
      </c>
      <c r="I14" s="56">
        <v>437560</v>
      </c>
      <c r="J14" s="58">
        <v>5.1307249291525732E-3</v>
      </c>
    </row>
    <row r="15" spans="1:10">
      <c r="A15" t="s">
        <v>24</v>
      </c>
      <c r="B15">
        <v>18</v>
      </c>
    </row>
    <row r="16" spans="1:10">
      <c r="A16" t="s">
        <v>18</v>
      </c>
      <c r="B16">
        <v>11</v>
      </c>
    </row>
    <row r="17" spans="1:2">
      <c r="A17" t="s">
        <v>22</v>
      </c>
      <c r="B17">
        <v>7</v>
      </c>
    </row>
    <row r="18" spans="1:2">
      <c r="A18" t="s">
        <v>27</v>
      </c>
    </row>
    <row r="19" spans="1:2">
      <c r="A19" t="s">
        <v>20</v>
      </c>
      <c r="B19">
        <v>1759</v>
      </c>
    </row>
    <row r="20" spans="1:2">
      <c r="A20" t="s">
        <v>18</v>
      </c>
      <c r="B20">
        <v>830</v>
      </c>
    </row>
    <row r="21" spans="1:2">
      <c r="A21" t="s">
        <v>23</v>
      </c>
      <c r="B21">
        <v>5</v>
      </c>
    </row>
    <row r="22" spans="1:2">
      <c r="A22" t="s">
        <v>22</v>
      </c>
      <c r="B22">
        <v>924</v>
      </c>
    </row>
    <row r="23" spans="1:2">
      <c r="A23" t="s">
        <v>19</v>
      </c>
      <c r="B23">
        <v>142</v>
      </c>
    </row>
    <row r="24" spans="1:2">
      <c r="A24" t="s">
        <v>18</v>
      </c>
      <c r="B24">
        <v>84</v>
      </c>
    </row>
    <row r="25" spans="1:2">
      <c r="A25" t="s">
        <v>22</v>
      </c>
      <c r="B25">
        <v>58</v>
      </c>
    </row>
    <row r="26" spans="1:2">
      <c r="A26" t="s">
        <v>24</v>
      </c>
      <c r="B26">
        <v>32</v>
      </c>
    </row>
    <row r="27" spans="1:2">
      <c r="A27" t="s">
        <v>18</v>
      </c>
      <c r="B27">
        <v>15</v>
      </c>
    </row>
    <row r="28" spans="1:2">
      <c r="A28" t="s">
        <v>22</v>
      </c>
      <c r="B28">
        <v>17</v>
      </c>
    </row>
    <row r="29" spans="1:2">
      <c r="A29" t="s">
        <v>26</v>
      </c>
    </row>
    <row r="30" spans="1:2">
      <c r="A30" t="s">
        <v>20</v>
      </c>
      <c r="B30">
        <v>2023</v>
      </c>
    </row>
    <row r="31" spans="1:2">
      <c r="A31" t="s">
        <v>18</v>
      </c>
      <c r="B31">
        <v>988</v>
      </c>
    </row>
    <row r="32" spans="1:2">
      <c r="A32" t="s">
        <v>23</v>
      </c>
      <c r="B32">
        <v>1</v>
      </c>
    </row>
    <row r="33" spans="1:2">
      <c r="A33" t="s">
        <v>22</v>
      </c>
      <c r="B33">
        <v>1034</v>
      </c>
    </row>
    <row r="34" spans="1:2">
      <c r="A34" t="s">
        <v>19</v>
      </c>
      <c r="B34">
        <v>279</v>
      </c>
    </row>
    <row r="35" spans="1:2">
      <c r="A35" t="s">
        <v>18</v>
      </c>
      <c r="B35">
        <v>139</v>
      </c>
    </row>
    <row r="36" spans="1:2">
      <c r="A36" t="s">
        <v>22</v>
      </c>
      <c r="B36">
        <v>140</v>
      </c>
    </row>
    <row r="37" spans="1:2">
      <c r="A37" t="s">
        <v>24</v>
      </c>
      <c r="B37">
        <v>87</v>
      </c>
    </row>
    <row r="38" spans="1:2">
      <c r="A38" t="s">
        <v>18</v>
      </c>
      <c r="B38">
        <v>42</v>
      </c>
    </row>
    <row r="39" spans="1:2">
      <c r="A39" t="s">
        <v>22</v>
      </c>
      <c r="B39">
        <v>45</v>
      </c>
    </row>
    <row r="40" spans="1:2">
      <c r="A40" t="s">
        <v>25</v>
      </c>
    </row>
    <row r="41" spans="1:2">
      <c r="A41" t="s">
        <v>20</v>
      </c>
      <c r="B41">
        <v>901</v>
      </c>
    </row>
    <row r="42" spans="1:2">
      <c r="A42" t="s">
        <v>18</v>
      </c>
      <c r="B42">
        <v>487</v>
      </c>
    </row>
    <row r="43" spans="1:2">
      <c r="A43" t="s">
        <v>23</v>
      </c>
      <c r="B43">
        <v>5</v>
      </c>
    </row>
    <row r="44" spans="1:2">
      <c r="A44" t="s">
        <v>22</v>
      </c>
      <c r="B44">
        <v>409</v>
      </c>
    </row>
    <row r="45" spans="1:2">
      <c r="A45" t="s">
        <v>19</v>
      </c>
      <c r="B45">
        <v>113</v>
      </c>
    </row>
    <row r="46" spans="1:2">
      <c r="A46" t="s">
        <v>18</v>
      </c>
      <c r="B46">
        <v>77</v>
      </c>
    </row>
    <row r="47" spans="1:2">
      <c r="A47" t="s">
        <v>22</v>
      </c>
      <c r="B47">
        <v>36</v>
      </c>
    </row>
    <row r="48" spans="1:2">
      <c r="A48" t="s">
        <v>24</v>
      </c>
      <c r="B48">
        <v>46</v>
      </c>
    </row>
    <row r="49" spans="1:2">
      <c r="A49" t="s">
        <v>18</v>
      </c>
      <c r="B49">
        <v>30</v>
      </c>
    </row>
    <row r="50" spans="1:2">
      <c r="A50" t="s">
        <v>22</v>
      </c>
      <c r="B50">
        <v>16</v>
      </c>
    </row>
    <row r="51" spans="1:2">
      <c r="A51" t="s">
        <v>21</v>
      </c>
    </row>
    <row r="52" spans="1:2">
      <c r="A52" t="s">
        <v>20</v>
      </c>
      <c r="B52">
        <v>765</v>
      </c>
    </row>
    <row r="53" spans="1:2">
      <c r="A53" t="s">
        <v>18</v>
      </c>
      <c r="B53">
        <v>765</v>
      </c>
    </row>
    <row r="54" spans="1:2">
      <c r="A54" t="s">
        <v>19</v>
      </c>
      <c r="B54">
        <v>58</v>
      </c>
    </row>
    <row r="55" spans="1:2">
      <c r="A55" t="s">
        <v>18</v>
      </c>
      <c r="B55">
        <v>58</v>
      </c>
    </row>
    <row r="56" spans="1:2">
      <c r="A56" t="s">
        <v>32</v>
      </c>
    </row>
    <row r="57" spans="1:2">
      <c r="A57" t="s">
        <v>20</v>
      </c>
      <c r="B57">
        <v>2</v>
      </c>
    </row>
    <row r="58" spans="1:2">
      <c r="A58" t="s">
        <v>18</v>
      </c>
      <c r="B58">
        <v>2</v>
      </c>
    </row>
    <row r="59" spans="1:2">
      <c r="A59" t="s">
        <v>17</v>
      </c>
      <c r="B59">
        <v>8294</v>
      </c>
    </row>
  </sheetData>
  <conditionalFormatting sqref="G14">
    <cfRule type="cellIs" dxfId="3" priority="4" stopIfTrue="1" operator="lessThan">
      <formula>0</formula>
    </cfRule>
  </conditionalFormatting>
  <conditionalFormatting sqref="J4:J14">
    <cfRule type="cellIs" dxfId="2" priority="2" stopIfTrue="1" operator="lessThan">
      <formula>0</formula>
    </cfRule>
    <cfRule type="cellIs" dxfId="1" priority="3" stopIfTrue="1" operator="lessThan">
      <formula>0</formula>
    </cfRule>
  </conditionalFormatting>
  <conditionalFormatting sqref="G4:G1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68098-8E37-46BC-8D68-83516D834ABA}">
  <dimension ref="A1:G75"/>
  <sheetViews>
    <sheetView topLeftCell="A25" workbookViewId="0">
      <selection activeCell="J19" sqref="J19"/>
    </sheetView>
  </sheetViews>
  <sheetFormatPr defaultRowHeight="15"/>
  <cols>
    <col min="1" max="1" width="18.140625" style="36" bestFit="1" customWidth="1"/>
    <col min="2" max="2" width="15" style="36" bestFit="1" customWidth="1"/>
    <col min="3" max="5" width="9.140625" style="36"/>
    <col min="6" max="6" width="23.7109375" style="36" bestFit="1" customWidth="1"/>
    <col min="7" max="7" width="17.5703125" style="36" bestFit="1" customWidth="1"/>
    <col min="8" max="13" width="9.140625" style="36"/>
    <col min="14" max="14" width="15.140625" style="36" customWidth="1"/>
    <col min="15" max="15" width="19.5703125" style="36" customWidth="1"/>
    <col min="16" max="20" width="10.7109375" style="36" customWidth="1"/>
    <col min="21" max="16384" width="9.140625" style="36"/>
  </cols>
  <sheetData>
    <row r="1" spans="1:2">
      <c r="A1" s="35" t="s">
        <v>31</v>
      </c>
      <c r="B1" s="35" t="s">
        <v>30</v>
      </c>
    </row>
    <row r="2" spans="1:2">
      <c r="A2" s="37" t="s">
        <v>29</v>
      </c>
      <c r="B2" s="38">
        <v>156</v>
      </c>
    </row>
    <row r="3" spans="1:2">
      <c r="A3" s="39" t="s">
        <v>20</v>
      </c>
      <c r="B3" s="40">
        <v>86</v>
      </c>
    </row>
    <row r="4" spans="1:2">
      <c r="A4" s="41" t="s">
        <v>18</v>
      </c>
      <c r="B4" s="36">
        <v>86</v>
      </c>
    </row>
    <row r="5" spans="1:2">
      <c r="A5" s="39" t="s">
        <v>19</v>
      </c>
      <c r="B5" s="40">
        <v>70</v>
      </c>
    </row>
    <row r="6" spans="1:2">
      <c r="A6" s="41" t="s">
        <v>18</v>
      </c>
      <c r="B6" s="36">
        <v>70</v>
      </c>
    </row>
    <row r="7" spans="1:2">
      <c r="A7" s="37" t="s">
        <v>28</v>
      </c>
      <c r="B7" s="38">
        <v>3520</v>
      </c>
    </row>
    <row r="8" spans="1:2">
      <c r="A8" s="39" t="s">
        <v>20</v>
      </c>
      <c r="B8" s="40">
        <v>2867</v>
      </c>
    </row>
    <row r="9" spans="1:2">
      <c r="A9" s="41" t="s">
        <v>18</v>
      </c>
      <c r="B9" s="36">
        <v>1438</v>
      </c>
    </row>
    <row r="10" spans="1:2">
      <c r="A10" s="41" t="s">
        <v>22</v>
      </c>
      <c r="B10" s="36">
        <v>1429</v>
      </c>
    </row>
    <row r="11" spans="1:2">
      <c r="A11" s="39" t="s">
        <v>19</v>
      </c>
      <c r="B11" s="40">
        <v>521</v>
      </c>
    </row>
    <row r="12" spans="1:2">
      <c r="A12" s="41" t="s">
        <v>18</v>
      </c>
      <c r="B12" s="36">
        <v>260</v>
      </c>
    </row>
    <row r="13" spans="1:2">
      <c r="A13" s="41" t="s">
        <v>22</v>
      </c>
      <c r="B13" s="36">
        <v>261</v>
      </c>
    </row>
    <row r="14" spans="1:2">
      <c r="A14" s="39" t="s">
        <v>24</v>
      </c>
      <c r="B14" s="40">
        <v>132</v>
      </c>
    </row>
    <row r="15" spans="1:2">
      <c r="A15" s="41" t="s">
        <v>18</v>
      </c>
      <c r="B15" s="36">
        <v>67</v>
      </c>
    </row>
    <row r="16" spans="1:2">
      <c r="A16" s="41" t="s">
        <v>22</v>
      </c>
      <c r="B16" s="36">
        <v>65</v>
      </c>
    </row>
    <row r="17" spans="1:2">
      <c r="A17" s="37" t="s">
        <v>27</v>
      </c>
      <c r="B17" s="38">
        <v>1659</v>
      </c>
    </row>
    <row r="18" spans="1:2">
      <c r="A18" s="39" t="s">
        <v>20</v>
      </c>
      <c r="B18" s="40">
        <v>1503</v>
      </c>
    </row>
    <row r="19" spans="1:2">
      <c r="A19" s="41" t="s">
        <v>18</v>
      </c>
      <c r="B19" s="36">
        <v>809</v>
      </c>
    </row>
    <row r="20" spans="1:2">
      <c r="A20" s="41" t="s">
        <v>22</v>
      </c>
      <c r="B20" s="36">
        <v>694</v>
      </c>
    </row>
    <row r="21" spans="1:2">
      <c r="A21" s="39" t="s">
        <v>19</v>
      </c>
      <c r="B21" s="40">
        <v>122</v>
      </c>
    </row>
    <row r="22" spans="1:2">
      <c r="A22" s="41" t="s">
        <v>18</v>
      </c>
      <c r="B22" s="36">
        <v>78</v>
      </c>
    </row>
    <row r="23" spans="1:2">
      <c r="A23" s="41" t="s">
        <v>22</v>
      </c>
      <c r="B23" s="36">
        <v>44</v>
      </c>
    </row>
    <row r="24" spans="1:2">
      <c r="A24" s="39" t="s">
        <v>24</v>
      </c>
      <c r="B24" s="40">
        <v>34</v>
      </c>
    </row>
    <row r="25" spans="1:2">
      <c r="A25" s="41" t="s">
        <v>18</v>
      </c>
      <c r="B25" s="36">
        <v>22</v>
      </c>
    </row>
    <row r="26" spans="1:2">
      <c r="A26" s="41" t="s">
        <v>22</v>
      </c>
      <c r="B26" s="36">
        <v>12</v>
      </c>
    </row>
    <row r="27" spans="1:2">
      <c r="A27" s="37" t="s">
        <v>26</v>
      </c>
      <c r="B27" s="38">
        <v>1977</v>
      </c>
    </row>
    <row r="28" spans="1:2">
      <c r="A28" s="39" t="s">
        <v>20</v>
      </c>
      <c r="B28" s="40">
        <v>1637</v>
      </c>
    </row>
    <row r="29" spans="1:2">
      <c r="A29" s="41" t="s">
        <v>18</v>
      </c>
      <c r="B29" s="36">
        <v>765</v>
      </c>
    </row>
    <row r="30" spans="1:2">
      <c r="A30" s="41" t="s">
        <v>23</v>
      </c>
      <c r="B30" s="36">
        <v>7</v>
      </c>
    </row>
    <row r="31" spans="1:2">
      <c r="A31" s="41" t="s">
        <v>22</v>
      </c>
      <c r="B31" s="36">
        <v>865</v>
      </c>
    </row>
    <row r="32" spans="1:2">
      <c r="A32" s="39" t="s">
        <v>19</v>
      </c>
      <c r="B32" s="40">
        <v>285</v>
      </c>
    </row>
    <row r="33" spans="1:2">
      <c r="A33" s="41" t="s">
        <v>18</v>
      </c>
      <c r="B33" s="36">
        <v>119</v>
      </c>
    </row>
    <row r="34" spans="1:2">
      <c r="A34" s="41" t="s">
        <v>22</v>
      </c>
      <c r="B34" s="36">
        <v>166</v>
      </c>
    </row>
    <row r="35" spans="1:2">
      <c r="A35" s="39" t="s">
        <v>24</v>
      </c>
      <c r="B35" s="40">
        <v>55</v>
      </c>
    </row>
    <row r="36" spans="1:2">
      <c r="A36" s="41" t="s">
        <v>18</v>
      </c>
      <c r="B36" s="36">
        <v>26</v>
      </c>
    </row>
    <row r="37" spans="1:2">
      <c r="A37" s="41" t="s">
        <v>22</v>
      </c>
      <c r="B37" s="36">
        <v>29</v>
      </c>
    </row>
    <row r="38" spans="1:2">
      <c r="A38" s="37" t="s">
        <v>25</v>
      </c>
      <c r="B38" s="38">
        <v>1847</v>
      </c>
    </row>
    <row r="39" spans="1:2">
      <c r="A39" s="39" t="s">
        <v>20</v>
      </c>
      <c r="B39" s="40">
        <v>1324</v>
      </c>
    </row>
    <row r="40" spans="1:2">
      <c r="A40" s="41" t="s">
        <v>18</v>
      </c>
      <c r="B40" s="36">
        <v>626</v>
      </c>
    </row>
    <row r="41" spans="1:2">
      <c r="A41" s="41" t="s">
        <v>23</v>
      </c>
      <c r="B41" s="36">
        <v>2</v>
      </c>
    </row>
    <row r="42" spans="1:2">
      <c r="A42" s="41" t="s">
        <v>22</v>
      </c>
      <c r="B42" s="36">
        <v>696</v>
      </c>
    </row>
    <row r="43" spans="1:2">
      <c r="A43" s="39" t="s">
        <v>19</v>
      </c>
      <c r="B43" s="40">
        <v>493</v>
      </c>
    </row>
    <row r="44" spans="1:2">
      <c r="A44" s="41" t="s">
        <v>18</v>
      </c>
      <c r="B44" s="36">
        <v>243</v>
      </c>
    </row>
    <row r="45" spans="1:2">
      <c r="A45" s="41" t="s">
        <v>22</v>
      </c>
      <c r="B45" s="36">
        <v>250</v>
      </c>
    </row>
    <row r="46" spans="1:2">
      <c r="A46" s="39" t="s">
        <v>24</v>
      </c>
      <c r="B46" s="40">
        <v>30</v>
      </c>
    </row>
    <row r="47" spans="1:2">
      <c r="A47" s="41" t="s">
        <v>18</v>
      </c>
      <c r="B47" s="36">
        <v>15</v>
      </c>
    </row>
    <row r="48" spans="1:2">
      <c r="A48" s="41" t="s">
        <v>22</v>
      </c>
      <c r="B48" s="36">
        <v>15</v>
      </c>
    </row>
    <row r="49" spans="1:7">
      <c r="A49" s="37" t="s">
        <v>21</v>
      </c>
      <c r="B49" s="38">
        <v>580</v>
      </c>
    </row>
    <row r="50" spans="1:7">
      <c r="A50" s="39" t="s">
        <v>20</v>
      </c>
      <c r="B50" s="40">
        <v>531</v>
      </c>
    </row>
    <row r="51" spans="1:7">
      <c r="A51" s="41" t="s">
        <v>18</v>
      </c>
      <c r="B51" s="36">
        <v>531</v>
      </c>
    </row>
    <row r="52" spans="1:7">
      <c r="A52" s="39" t="s">
        <v>19</v>
      </c>
      <c r="B52" s="40">
        <v>49</v>
      </c>
    </row>
    <row r="53" spans="1:7">
      <c r="A53" s="41" t="s">
        <v>18</v>
      </c>
      <c r="B53" s="36">
        <v>49</v>
      </c>
    </row>
    <row r="54" spans="1:7">
      <c r="A54" s="37" t="s">
        <v>32</v>
      </c>
      <c r="B54" s="38">
        <v>2</v>
      </c>
    </row>
    <row r="55" spans="1:7">
      <c r="A55" s="39" t="s">
        <v>20</v>
      </c>
      <c r="B55" s="40">
        <v>2</v>
      </c>
    </row>
    <row r="56" spans="1:7">
      <c r="A56" s="41" t="s">
        <v>18</v>
      </c>
      <c r="B56" s="36">
        <v>2</v>
      </c>
    </row>
    <row r="57" spans="1:7">
      <c r="A57" s="42" t="s">
        <v>17</v>
      </c>
      <c r="B57" s="43">
        <v>9741</v>
      </c>
    </row>
    <row r="58" spans="1:7">
      <c r="B58" s="44"/>
    </row>
    <row r="59" spans="1:7">
      <c r="B59" s="44"/>
    </row>
    <row r="61" spans="1:7" ht="15.75" thickBot="1"/>
    <row r="62" spans="1:7" ht="27" thickBot="1">
      <c r="A62" s="45" t="s">
        <v>16</v>
      </c>
      <c r="B62" s="46" t="s">
        <v>33</v>
      </c>
      <c r="C62" s="47" t="s">
        <v>34</v>
      </c>
      <c r="D62" s="48" t="s">
        <v>11</v>
      </c>
      <c r="E62" s="49" t="s">
        <v>13</v>
      </c>
      <c r="F62" s="49" t="s">
        <v>12</v>
      </c>
      <c r="G62" s="50" t="s">
        <v>11</v>
      </c>
    </row>
    <row r="63" spans="1:7">
      <c r="A63" s="51" t="s">
        <v>10</v>
      </c>
      <c r="B63" s="52">
        <v>0</v>
      </c>
      <c r="C63" s="52">
        <v>0</v>
      </c>
      <c r="D63" s="53">
        <v>0</v>
      </c>
      <c r="E63" s="54">
        <f>B63+'[1]Jan 19'!E63</f>
        <v>0</v>
      </c>
      <c r="F63" s="54">
        <f>C63+'[2]Jan 18'!E64</f>
        <v>0</v>
      </c>
      <c r="G63" s="53">
        <v>0</v>
      </c>
    </row>
    <row r="64" spans="1:7">
      <c r="A64" s="55" t="s">
        <v>9</v>
      </c>
      <c r="B64" s="52">
        <v>0</v>
      </c>
      <c r="C64" s="52">
        <v>0</v>
      </c>
      <c r="D64" s="53">
        <v>0</v>
      </c>
      <c r="E64" s="54">
        <f>B64+'[1]Jan 19'!E64</f>
        <v>0</v>
      </c>
      <c r="F64" s="54">
        <f>C64+'[2]Jan 18'!E65</f>
        <v>0</v>
      </c>
      <c r="G64" s="53">
        <v>0</v>
      </c>
    </row>
    <row r="65" spans="1:7">
      <c r="A65" s="55" t="s">
        <v>8</v>
      </c>
      <c r="B65" s="52">
        <v>0</v>
      </c>
      <c r="C65" s="52">
        <v>0</v>
      </c>
      <c r="D65" s="53">
        <v>0</v>
      </c>
      <c r="E65" s="54">
        <f>B65+'[1]Jan 19'!E65</f>
        <v>0</v>
      </c>
      <c r="F65" s="54">
        <f>C65+'[2]Jan 18'!E66</f>
        <v>0</v>
      </c>
      <c r="G65" s="53">
        <v>0</v>
      </c>
    </row>
    <row r="66" spans="1:7">
      <c r="A66" s="55" t="s">
        <v>7</v>
      </c>
      <c r="B66" s="52">
        <v>0</v>
      </c>
      <c r="C66" s="52">
        <v>0</v>
      </c>
      <c r="D66" s="53">
        <v>0</v>
      </c>
      <c r="E66" s="54">
        <f>B66+'[1]Jan 19'!E66</f>
        <v>0</v>
      </c>
      <c r="F66" s="54">
        <f>C66+'[2]Jan 18'!E67</f>
        <v>0</v>
      </c>
      <c r="G66" s="53">
        <v>0</v>
      </c>
    </row>
    <row r="67" spans="1:7">
      <c r="A67" s="55" t="s">
        <v>6</v>
      </c>
      <c r="B67" s="52">
        <v>156</v>
      </c>
      <c r="C67" s="52">
        <v>1368</v>
      </c>
      <c r="D67" s="53">
        <f t="shared" ref="D67:D73" si="0">(B67-C67)/ABS(C67)</f>
        <v>-0.88596491228070173</v>
      </c>
      <c r="E67" s="54">
        <f>B67+'[1]Jan 19'!E67</f>
        <v>296</v>
      </c>
      <c r="F67" s="54">
        <f>C67+'[2]Jan 18'!E68</f>
        <v>1436</v>
      </c>
      <c r="G67" s="53">
        <f t="shared" ref="G67:G73" si="1">(E67-F67)/ABS(F67)</f>
        <v>-0.79387186629526463</v>
      </c>
    </row>
    <row r="68" spans="1:7">
      <c r="A68" s="55" t="s">
        <v>5</v>
      </c>
      <c r="B68" s="52">
        <v>580</v>
      </c>
      <c r="C68" s="52">
        <v>493</v>
      </c>
      <c r="D68" s="53">
        <f t="shared" si="0"/>
        <v>0.17647058823529413</v>
      </c>
      <c r="E68" s="54">
        <f>B68+'[1]Jan 19'!E68</f>
        <v>1116</v>
      </c>
      <c r="F68" s="54">
        <f>C68+'[2]Jan 18'!E69</f>
        <v>892</v>
      </c>
      <c r="G68" s="53">
        <f t="shared" si="1"/>
        <v>0.25112107623318386</v>
      </c>
    </row>
    <row r="69" spans="1:7">
      <c r="A69" s="55" t="s">
        <v>4</v>
      </c>
      <c r="B69" s="52">
        <f>3520+2</f>
        <v>3522</v>
      </c>
      <c r="C69" s="52">
        <v>2078</v>
      </c>
      <c r="D69" s="53">
        <f t="shared" si="0"/>
        <v>0.69489894128970164</v>
      </c>
      <c r="E69" s="54">
        <f>B69+'[1]Jan 19'!E69</f>
        <v>4557</v>
      </c>
      <c r="F69" s="54">
        <f>C69+'[2]Jan 18'!E70</f>
        <v>2633</v>
      </c>
      <c r="G69" s="53">
        <f t="shared" si="1"/>
        <v>0.73072540827952903</v>
      </c>
    </row>
    <row r="70" spans="1:7">
      <c r="A70" s="55" t="s">
        <v>3</v>
      </c>
      <c r="B70" s="52">
        <v>1847</v>
      </c>
      <c r="C70" s="52">
        <v>1587</v>
      </c>
      <c r="D70" s="53">
        <f t="shared" si="0"/>
        <v>0.16383112791430371</v>
      </c>
      <c r="E70" s="54">
        <f>B70+'[1]Jan 19'!E70</f>
        <v>3108</v>
      </c>
      <c r="F70" s="54">
        <f>C70+'[2]Jan 18'!E71</f>
        <v>2188</v>
      </c>
      <c r="G70" s="53">
        <f t="shared" si="1"/>
        <v>0.42047531992687387</v>
      </c>
    </row>
    <row r="71" spans="1:7">
      <c r="A71" s="55" t="s">
        <v>2</v>
      </c>
      <c r="B71" s="52">
        <v>1977</v>
      </c>
      <c r="C71" s="52">
        <v>2373</v>
      </c>
      <c r="D71" s="53">
        <f t="shared" si="0"/>
        <v>-0.16687737041719342</v>
      </c>
      <c r="E71" s="54">
        <f>B71+'[1]Jan 19'!E71</f>
        <v>3059</v>
      </c>
      <c r="F71" s="54">
        <f>C71+'[2]Jan 18'!E72</f>
        <v>2993</v>
      </c>
      <c r="G71" s="53">
        <f t="shared" si="1"/>
        <v>2.2051453391246242E-2</v>
      </c>
    </row>
    <row r="72" spans="1:7">
      <c r="A72" s="55" t="s">
        <v>1</v>
      </c>
      <c r="B72" s="52">
        <v>1659</v>
      </c>
      <c r="C72" s="52">
        <v>1766</v>
      </c>
      <c r="D72" s="53">
        <f t="shared" si="0"/>
        <v>-6.0588901472253681E-2</v>
      </c>
      <c r="E72" s="54">
        <f>B72+'[1]Jan 19'!E72</f>
        <v>3330</v>
      </c>
      <c r="F72" s="54">
        <f>C72+'[2]Jan 18'!E73</f>
        <v>3745</v>
      </c>
      <c r="G72" s="53">
        <f t="shared" si="1"/>
        <v>-0.11081441922563418</v>
      </c>
    </row>
    <row r="73" spans="1:7">
      <c r="A73" s="55" t="s">
        <v>0</v>
      </c>
      <c r="B73" s="56">
        <f>SUM(B63:B72)</f>
        <v>9741</v>
      </c>
      <c r="C73" s="57">
        <f>SUM(C63:C72)</f>
        <v>9665</v>
      </c>
      <c r="D73" s="58">
        <f t="shared" si="0"/>
        <v>7.8634247284014493E-3</v>
      </c>
      <c r="E73" s="56">
        <f>SUM(E63:E72)</f>
        <v>15466</v>
      </c>
      <c r="F73" s="56">
        <f>SUM(F63:F72)</f>
        <v>13887</v>
      </c>
      <c r="G73" s="58">
        <f t="shared" si="1"/>
        <v>0.11370346367105927</v>
      </c>
    </row>
    <row r="75" spans="1:7">
      <c r="E75" s="59"/>
    </row>
  </sheetData>
  <conditionalFormatting sqref="D63:D73">
    <cfRule type="cellIs" dxfId="40" priority="3" stopIfTrue="1" operator="lessThan">
      <formula>0</formula>
    </cfRule>
  </conditionalFormatting>
  <conditionalFormatting sqref="G63:G73">
    <cfRule type="cellIs" dxfId="39" priority="1" stopIfTrue="1" operator="lessThan">
      <formula>0</formula>
    </cfRule>
    <cfRule type="cellIs" dxfId="38" priority="2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4F87C-96D2-4434-A49E-2A44812873D3}">
  <dimension ref="A1:G78"/>
  <sheetViews>
    <sheetView topLeftCell="A34" workbookViewId="0">
      <selection activeCell="I27" sqref="I27"/>
    </sheetView>
  </sheetViews>
  <sheetFormatPr defaultRowHeight="12.75"/>
  <cols>
    <col min="1" max="1" width="19.7109375" customWidth="1"/>
    <col min="2" max="2" width="14.5703125" bestFit="1" customWidth="1"/>
  </cols>
  <sheetData>
    <row r="1" spans="1:2">
      <c r="A1" s="62" t="s">
        <v>31</v>
      </c>
      <c r="B1" s="62" t="s">
        <v>30</v>
      </c>
    </row>
    <row r="2" spans="1:2">
      <c r="A2" s="16" t="s">
        <v>29</v>
      </c>
      <c r="B2">
        <v>961</v>
      </c>
    </row>
    <row r="3" spans="1:2">
      <c r="A3" s="60" t="s">
        <v>20</v>
      </c>
      <c r="B3">
        <v>825</v>
      </c>
    </row>
    <row r="4" spans="1:2">
      <c r="A4" s="61" t="s">
        <v>18</v>
      </c>
      <c r="B4">
        <v>825</v>
      </c>
    </row>
    <row r="5" spans="1:2">
      <c r="A5" s="60" t="s">
        <v>19</v>
      </c>
      <c r="B5">
        <v>136</v>
      </c>
    </row>
    <row r="6" spans="1:2">
      <c r="A6" s="61" t="s">
        <v>18</v>
      </c>
      <c r="B6">
        <v>136</v>
      </c>
    </row>
    <row r="7" spans="1:2">
      <c r="A7" s="16" t="s">
        <v>28</v>
      </c>
      <c r="B7">
        <v>4591</v>
      </c>
    </row>
    <row r="8" spans="1:2">
      <c r="A8" s="60" t="s">
        <v>20</v>
      </c>
      <c r="B8">
        <v>3848</v>
      </c>
    </row>
    <row r="9" spans="1:2">
      <c r="A9" s="61" t="s">
        <v>18</v>
      </c>
      <c r="B9">
        <v>1920</v>
      </c>
    </row>
    <row r="10" spans="1:2">
      <c r="A10" s="61" t="s">
        <v>23</v>
      </c>
      <c r="B10">
        <v>169</v>
      </c>
    </row>
    <row r="11" spans="1:2">
      <c r="A11" s="61" t="s">
        <v>22</v>
      </c>
      <c r="B11">
        <v>1759</v>
      </c>
    </row>
    <row r="12" spans="1:2">
      <c r="A12" s="60" t="s">
        <v>19</v>
      </c>
      <c r="B12">
        <v>590</v>
      </c>
    </row>
    <row r="13" spans="1:2">
      <c r="A13" s="61" t="s">
        <v>18</v>
      </c>
      <c r="B13">
        <v>296</v>
      </c>
    </row>
    <row r="14" spans="1:2">
      <c r="A14" s="61" t="s">
        <v>23</v>
      </c>
      <c r="B14">
        <v>6</v>
      </c>
    </row>
    <row r="15" spans="1:2">
      <c r="A15" s="61" t="s">
        <v>22</v>
      </c>
      <c r="B15">
        <v>288</v>
      </c>
    </row>
    <row r="16" spans="1:2">
      <c r="A16" s="60" t="s">
        <v>24</v>
      </c>
      <c r="B16">
        <v>153</v>
      </c>
    </row>
    <row r="17" spans="1:2">
      <c r="A17" s="61" t="s">
        <v>18</v>
      </c>
      <c r="B17">
        <v>78</v>
      </c>
    </row>
    <row r="18" spans="1:2">
      <c r="A18" s="61" t="s">
        <v>23</v>
      </c>
      <c r="B18">
        <v>4</v>
      </c>
    </row>
    <row r="19" spans="1:2">
      <c r="A19" s="61" t="s">
        <v>22</v>
      </c>
      <c r="B19">
        <v>71</v>
      </c>
    </row>
    <row r="20" spans="1:2">
      <c r="A20" s="16" t="s">
        <v>27</v>
      </c>
      <c r="B20">
        <v>1556</v>
      </c>
    </row>
    <row r="21" spans="1:2">
      <c r="A21" s="60" t="s">
        <v>20</v>
      </c>
      <c r="B21">
        <v>1525</v>
      </c>
    </row>
    <row r="22" spans="1:2">
      <c r="A22" s="61" t="s">
        <v>18</v>
      </c>
      <c r="B22">
        <v>813</v>
      </c>
    </row>
    <row r="23" spans="1:2">
      <c r="A23" s="61" t="s">
        <v>23</v>
      </c>
      <c r="B23">
        <v>8</v>
      </c>
    </row>
    <row r="24" spans="1:2">
      <c r="A24" s="61" t="s">
        <v>22</v>
      </c>
      <c r="B24">
        <v>704</v>
      </c>
    </row>
    <row r="25" spans="1:2">
      <c r="A25" s="60" t="s">
        <v>19</v>
      </c>
      <c r="B25">
        <v>16</v>
      </c>
    </row>
    <row r="26" spans="1:2">
      <c r="A26" s="61" t="s">
        <v>18</v>
      </c>
      <c r="B26">
        <v>10</v>
      </c>
    </row>
    <row r="27" spans="1:2">
      <c r="A27" s="61" t="s">
        <v>22</v>
      </c>
      <c r="B27">
        <v>6</v>
      </c>
    </row>
    <row r="28" spans="1:2">
      <c r="A28" s="60" t="s">
        <v>24</v>
      </c>
      <c r="B28">
        <v>15</v>
      </c>
    </row>
    <row r="29" spans="1:2">
      <c r="A29" s="61" t="s">
        <v>18</v>
      </c>
      <c r="B29">
        <v>7</v>
      </c>
    </row>
    <row r="30" spans="1:2">
      <c r="A30" s="61" t="s">
        <v>22</v>
      </c>
      <c r="B30">
        <v>8</v>
      </c>
    </row>
    <row r="31" spans="1:2">
      <c r="A31" s="16" t="s">
        <v>26</v>
      </c>
      <c r="B31">
        <v>3359</v>
      </c>
    </row>
    <row r="32" spans="1:2">
      <c r="A32" s="60" t="s">
        <v>20</v>
      </c>
      <c r="B32">
        <v>3120</v>
      </c>
    </row>
    <row r="33" spans="1:2">
      <c r="A33" s="61" t="s">
        <v>18</v>
      </c>
      <c r="B33">
        <v>1327</v>
      </c>
    </row>
    <row r="34" spans="1:2">
      <c r="A34" s="61" t="s">
        <v>23</v>
      </c>
      <c r="B34">
        <v>330</v>
      </c>
    </row>
    <row r="35" spans="1:2">
      <c r="A35" s="61" t="s">
        <v>22</v>
      </c>
      <c r="B35">
        <v>1463</v>
      </c>
    </row>
    <row r="36" spans="1:2">
      <c r="A36" s="60" t="s">
        <v>19</v>
      </c>
      <c r="B36">
        <v>184</v>
      </c>
    </row>
    <row r="37" spans="1:2">
      <c r="A37" s="61" t="s">
        <v>18</v>
      </c>
      <c r="B37">
        <v>89</v>
      </c>
    </row>
    <row r="38" spans="1:2">
      <c r="A38" s="61" t="s">
        <v>23</v>
      </c>
      <c r="B38">
        <v>4</v>
      </c>
    </row>
    <row r="39" spans="1:2">
      <c r="A39" s="61" t="s">
        <v>22</v>
      </c>
      <c r="B39">
        <v>91</v>
      </c>
    </row>
    <row r="40" spans="1:2">
      <c r="A40" s="60" t="s">
        <v>24</v>
      </c>
      <c r="B40">
        <v>55</v>
      </c>
    </row>
    <row r="41" spans="1:2">
      <c r="A41" s="61" t="s">
        <v>18</v>
      </c>
      <c r="B41">
        <v>24</v>
      </c>
    </row>
    <row r="42" spans="1:2">
      <c r="A42" s="61" t="s">
        <v>23</v>
      </c>
      <c r="B42">
        <v>6</v>
      </c>
    </row>
    <row r="43" spans="1:2">
      <c r="A43" s="61" t="s">
        <v>22</v>
      </c>
      <c r="B43">
        <v>25</v>
      </c>
    </row>
    <row r="44" spans="1:2">
      <c r="A44" s="16" t="s">
        <v>25</v>
      </c>
      <c r="B44">
        <v>1668</v>
      </c>
    </row>
    <row r="45" spans="1:2">
      <c r="A45" s="60" t="s">
        <v>20</v>
      </c>
      <c r="B45">
        <v>1608</v>
      </c>
    </row>
    <row r="46" spans="1:2">
      <c r="A46" s="61" t="s">
        <v>18</v>
      </c>
      <c r="B46">
        <v>827</v>
      </c>
    </row>
    <row r="47" spans="1:2">
      <c r="A47" s="61" t="s">
        <v>23</v>
      </c>
      <c r="B47">
        <v>31</v>
      </c>
    </row>
    <row r="48" spans="1:2">
      <c r="A48" s="61" t="s">
        <v>22</v>
      </c>
      <c r="B48">
        <v>750</v>
      </c>
    </row>
    <row r="49" spans="1:2">
      <c r="A49" s="60" t="s">
        <v>19</v>
      </c>
      <c r="B49">
        <v>36</v>
      </c>
    </row>
    <row r="50" spans="1:2">
      <c r="A50" s="61" t="s">
        <v>18</v>
      </c>
      <c r="B50">
        <v>17</v>
      </c>
    </row>
    <row r="51" spans="1:2">
      <c r="A51" s="61" t="s">
        <v>22</v>
      </c>
      <c r="B51">
        <v>19</v>
      </c>
    </row>
    <row r="52" spans="1:2">
      <c r="A52" s="60" t="s">
        <v>24</v>
      </c>
      <c r="B52">
        <v>24</v>
      </c>
    </row>
    <row r="53" spans="1:2">
      <c r="A53" s="61" t="s">
        <v>18</v>
      </c>
      <c r="B53">
        <v>16</v>
      </c>
    </row>
    <row r="54" spans="1:2">
      <c r="A54" s="61" t="s">
        <v>22</v>
      </c>
      <c r="B54">
        <v>8</v>
      </c>
    </row>
    <row r="55" spans="1:2">
      <c r="A55" s="16" t="s">
        <v>21</v>
      </c>
      <c r="B55">
        <v>832</v>
      </c>
    </row>
    <row r="56" spans="1:2">
      <c r="A56" s="60" t="s">
        <v>20</v>
      </c>
      <c r="B56">
        <v>801</v>
      </c>
    </row>
    <row r="57" spans="1:2">
      <c r="A57" s="61" t="s">
        <v>18</v>
      </c>
      <c r="B57">
        <v>801</v>
      </c>
    </row>
    <row r="58" spans="1:2">
      <c r="A58" s="60" t="s">
        <v>19</v>
      </c>
      <c r="B58">
        <v>31</v>
      </c>
    </row>
    <row r="59" spans="1:2">
      <c r="A59" s="61" t="s">
        <v>18</v>
      </c>
      <c r="B59">
        <v>31</v>
      </c>
    </row>
    <row r="60" spans="1:2">
      <c r="A60" s="16" t="s">
        <v>32</v>
      </c>
      <c r="B60">
        <v>3</v>
      </c>
    </row>
    <row r="61" spans="1:2">
      <c r="A61" s="60" t="s">
        <v>20</v>
      </c>
      <c r="B61">
        <v>3</v>
      </c>
    </row>
    <row r="62" spans="1:2">
      <c r="A62" s="61" t="s">
        <v>18</v>
      </c>
      <c r="B62">
        <v>3</v>
      </c>
    </row>
    <row r="63" spans="1:2">
      <c r="A63" s="16" t="s">
        <v>17</v>
      </c>
      <c r="B63">
        <v>12970</v>
      </c>
    </row>
    <row r="66" spans="1:7" ht="13.5" thickBot="1"/>
    <row r="67" spans="1:7" ht="27" thickBot="1">
      <c r="A67" s="45" t="s">
        <v>16</v>
      </c>
      <c r="B67" s="46" t="s">
        <v>35</v>
      </c>
      <c r="C67" s="47" t="s">
        <v>36</v>
      </c>
      <c r="D67" s="48" t="s">
        <v>11</v>
      </c>
      <c r="E67" s="49" t="s">
        <v>13</v>
      </c>
      <c r="F67" s="49" t="s">
        <v>12</v>
      </c>
      <c r="G67" s="50" t="s">
        <v>11</v>
      </c>
    </row>
    <row r="68" spans="1:7">
      <c r="A68" s="51" t="s">
        <v>10</v>
      </c>
      <c r="B68" s="52">
        <v>0</v>
      </c>
      <c r="C68" s="52">
        <v>0</v>
      </c>
      <c r="D68" s="53">
        <v>0</v>
      </c>
      <c r="E68" s="54">
        <v>0</v>
      </c>
      <c r="F68" s="54">
        <v>0</v>
      </c>
      <c r="G68" s="53">
        <v>0</v>
      </c>
    </row>
    <row r="69" spans="1:7">
      <c r="A69" s="55" t="s">
        <v>9</v>
      </c>
      <c r="B69" s="52">
        <v>0</v>
      </c>
      <c r="C69" s="52">
        <v>0</v>
      </c>
      <c r="D69" s="53">
        <v>0</v>
      </c>
      <c r="E69" s="54">
        <v>0</v>
      </c>
      <c r="F69" s="54">
        <v>0</v>
      </c>
      <c r="G69" s="53">
        <v>0</v>
      </c>
    </row>
    <row r="70" spans="1:7">
      <c r="A70" s="55" t="s">
        <v>8</v>
      </c>
      <c r="B70" s="52">
        <v>0</v>
      </c>
      <c r="C70" s="52">
        <v>0</v>
      </c>
      <c r="D70" s="53">
        <v>0</v>
      </c>
      <c r="E70" s="54">
        <v>0</v>
      </c>
      <c r="F70" s="54">
        <v>0</v>
      </c>
      <c r="G70" s="53">
        <v>0</v>
      </c>
    </row>
    <row r="71" spans="1:7">
      <c r="A71" s="55" t="s">
        <v>7</v>
      </c>
      <c r="B71" s="52">
        <v>0</v>
      </c>
      <c r="C71" s="52">
        <v>0</v>
      </c>
      <c r="D71" s="53">
        <v>0</v>
      </c>
      <c r="E71" s="54">
        <v>0</v>
      </c>
      <c r="F71" s="54">
        <v>0</v>
      </c>
      <c r="G71" s="53">
        <v>0</v>
      </c>
    </row>
    <row r="72" spans="1:7">
      <c r="A72" s="55" t="s">
        <v>6</v>
      </c>
      <c r="B72" s="52">
        <v>961</v>
      </c>
      <c r="C72" s="52">
        <v>800</v>
      </c>
      <c r="D72" s="53">
        <v>0.20125000000000001</v>
      </c>
      <c r="E72" s="54">
        <v>1257</v>
      </c>
      <c r="F72" s="54">
        <v>2236</v>
      </c>
      <c r="G72" s="53">
        <v>-0.43783542039355994</v>
      </c>
    </row>
    <row r="73" spans="1:7">
      <c r="A73" s="55" t="s">
        <v>5</v>
      </c>
      <c r="B73" s="52">
        <v>832</v>
      </c>
      <c r="C73" s="52">
        <v>975</v>
      </c>
      <c r="D73" s="53">
        <v>-0.14666666666666667</v>
      </c>
      <c r="E73" s="54">
        <v>1948</v>
      </c>
      <c r="F73" s="54">
        <v>1867</v>
      </c>
      <c r="G73" s="53">
        <v>4.3385109801821101E-2</v>
      </c>
    </row>
    <row r="74" spans="1:7">
      <c r="A74" s="55" t="s">
        <v>4</v>
      </c>
      <c r="B74" s="52">
        <v>4594</v>
      </c>
      <c r="C74" s="52">
        <v>2482</v>
      </c>
      <c r="D74" s="53">
        <v>0.85092667203867844</v>
      </c>
      <c r="E74" s="54">
        <v>9151</v>
      </c>
      <c r="F74" s="54">
        <v>5115</v>
      </c>
      <c r="G74" s="53">
        <v>0.78905180840664713</v>
      </c>
    </row>
    <row r="75" spans="1:7">
      <c r="A75" s="55" t="s">
        <v>3</v>
      </c>
      <c r="B75" s="52">
        <v>1668</v>
      </c>
      <c r="C75" s="52">
        <v>2710</v>
      </c>
      <c r="D75" s="53">
        <v>-0.38450184501845019</v>
      </c>
      <c r="E75" s="54">
        <v>4776</v>
      </c>
      <c r="F75" s="54">
        <v>4898</v>
      </c>
      <c r="G75" s="53">
        <v>-2.490812576561862E-2</v>
      </c>
    </row>
    <row r="76" spans="1:7">
      <c r="A76" s="55" t="s">
        <v>2</v>
      </c>
      <c r="B76" s="52">
        <v>3359</v>
      </c>
      <c r="C76" s="52">
        <v>4376</v>
      </c>
      <c r="D76" s="53">
        <v>-0.23240402193784279</v>
      </c>
      <c r="E76" s="54">
        <v>6418</v>
      </c>
      <c r="F76" s="54">
        <v>7369</v>
      </c>
      <c r="G76" s="53">
        <v>-0.12905414574569141</v>
      </c>
    </row>
    <row r="77" spans="1:7">
      <c r="A77" s="55" t="s">
        <v>1</v>
      </c>
      <c r="B77" s="52">
        <v>1556</v>
      </c>
      <c r="C77" s="52">
        <v>2307</v>
      </c>
      <c r="D77" s="53">
        <v>-0.32553099263112267</v>
      </c>
      <c r="E77" s="54">
        <v>4886</v>
      </c>
      <c r="F77" s="54">
        <v>6052</v>
      </c>
      <c r="G77" s="53">
        <v>-0.19266358228684732</v>
      </c>
    </row>
    <row r="78" spans="1:7">
      <c r="A78" s="55" t="s">
        <v>0</v>
      </c>
      <c r="B78" s="56">
        <v>12970</v>
      </c>
      <c r="C78" s="57">
        <v>13650</v>
      </c>
      <c r="D78" s="58">
        <v>-4.981684981684982E-2</v>
      </c>
      <c r="E78" s="56">
        <v>28436</v>
      </c>
      <c r="F78" s="56">
        <v>27537</v>
      </c>
      <c r="G78" s="58">
        <v>3.2646984057813126E-2</v>
      </c>
    </row>
  </sheetData>
  <conditionalFormatting sqref="D68:D78">
    <cfRule type="cellIs" dxfId="37" priority="3" stopIfTrue="1" operator="lessThan">
      <formula>0</formula>
    </cfRule>
  </conditionalFormatting>
  <conditionalFormatting sqref="G68:G78">
    <cfRule type="cellIs" dxfId="36" priority="1" stopIfTrue="1" operator="lessThan">
      <formula>0</formula>
    </cfRule>
    <cfRule type="cellIs" dxfId="35" priority="2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25F6B-A67D-4602-A6B8-09806FF0E711}">
  <dimension ref="A1:G104"/>
  <sheetViews>
    <sheetView topLeftCell="A67" workbookViewId="0">
      <selection activeCell="K23" sqref="K23"/>
    </sheetView>
  </sheetViews>
  <sheetFormatPr defaultRowHeight="12.75"/>
  <cols>
    <col min="1" max="1" width="17.28515625" bestFit="1" customWidth="1"/>
  </cols>
  <sheetData>
    <row r="1" spans="1:2">
      <c r="A1" t="s">
        <v>31</v>
      </c>
      <c r="B1" t="s">
        <v>30</v>
      </c>
    </row>
    <row r="2" spans="1:2">
      <c r="A2" s="16" t="s">
        <v>29</v>
      </c>
    </row>
    <row r="3" spans="1:2">
      <c r="A3" s="60" t="s">
        <v>20</v>
      </c>
      <c r="B3">
        <v>4514</v>
      </c>
    </row>
    <row r="4" spans="1:2">
      <c r="A4" s="61" t="s">
        <v>18</v>
      </c>
      <c r="B4">
        <v>4514</v>
      </c>
    </row>
    <row r="5" spans="1:2">
      <c r="A5" s="60" t="s">
        <v>19</v>
      </c>
      <c r="B5">
        <v>1322</v>
      </c>
    </row>
    <row r="6" spans="1:2">
      <c r="A6" s="61" t="s">
        <v>18</v>
      </c>
      <c r="B6">
        <v>1322</v>
      </c>
    </row>
    <row r="7" spans="1:2">
      <c r="A7" s="16" t="s">
        <v>28</v>
      </c>
    </row>
    <row r="8" spans="1:2">
      <c r="A8" s="60" t="s">
        <v>20</v>
      </c>
      <c r="B8">
        <v>4568</v>
      </c>
    </row>
    <row r="9" spans="1:2">
      <c r="A9" s="61" t="s">
        <v>18</v>
      </c>
      <c r="B9">
        <v>2155</v>
      </c>
    </row>
    <row r="10" spans="1:2">
      <c r="A10" s="61" t="s">
        <v>23</v>
      </c>
      <c r="B10">
        <v>20</v>
      </c>
    </row>
    <row r="11" spans="1:2">
      <c r="A11" s="61" t="s">
        <v>22</v>
      </c>
      <c r="B11">
        <v>2393</v>
      </c>
    </row>
    <row r="12" spans="1:2">
      <c r="A12" s="60" t="s">
        <v>19</v>
      </c>
      <c r="B12">
        <v>673</v>
      </c>
    </row>
    <row r="13" spans="1:2">
      <c r="A13" s="61" t="s">
        <v>18</v>
      </c>
      <c r="B13">
        <v>344</v>
      </c>
    </row>
    <row r="14" spans="1:2">
      <c r="A14" s="61" t="s">
        <v>22</v>
      </c>
      <c r="B14">
        <v>329</v>
      </c>
    </row>
    <row r="15" spans="1:2">
      <c r="A15" s="60" t="s">
        <v>24</v>
      </c>
      <c r="B15">
        <v>169</v>
      </c>
    </row>
    <row r="16" spans="1:2">
      <c r="A16" s="61" t="s">
        <v>18</v>
      </c>
      <c r="B16">
        <v>79</v>
      </c>
    </row>
    <row r="17" spans="1:2">
      <c r="A17" s="61" t="s">
        <v>22</v>
      </c>
      <c r="B17">
        <v>90</v>
      </c>
    </row>
    <row r="18" spans="1:2">
      <c r="A18" s="16" t="s">
        <v>27</v>
      </c>
    </row>
    <row r="19" spans="1:2">
      <c r="A19" s="60" t="s">
        <v>20</v>
      </c>
      <c r="B19">
        <v>1794</v>
      </c>
    </row>
    <row r="20" spans="1:2">
      <c r="A20" s="61" t="s">
        <v>18</v>
      </c>
      <c r="B20">
        <v>866</v>
      </c>
    </row>
    <row r="21" spans="1:2">
      <c r="A21" s="61" t="s">
        <v>22</v>
      </c>
      <c r="B21">
        <v>928</v>
      </c>
    </row>
    <row r="22" spans="1:2">
      <c r="A22" s="60" t="s">
        <v>19</v>
      </c>
      <c r="B22">
        <v>272</v>
      </c>
    </row>
    <row r="23" spans="1:2">
      <c r="A23" s="61" t="s">
        <v>18</v>
      </c>
      <c r="B23">
        <v>165</v>
      </c>
    </row>
    <row r="24" spans="1:2">
      <c r="A24" s="61" t="s">
        <v>22</v>
      </c>
      <c r="B24">
        <v>107</v>
      </c>
    </row>
    <row r="25" spans="1:2">
      <c r="A25" s="60" t="s">
        <v>24</v>
      </c>
      <c r="B25">
        <v>35</v>
      </c>
    </row>
    <row r="26" spans="1:2">
      <c r="A26" s="61" t="s">
        <v>18</v>
      </c>
      <c r="B26">
        <v>25</v>
      </c>
    </row>
    <row r="27" spans="1:2">
      <c r="A27" s="61" t="s">
        <v>22</v>
      </c>
      <c r="B27">
        <v>10</v>
      </c>
    </row>
    <row r="28" spans="1:2">
      <c r="A28" s="16" t="s">
        <v>26</v>
      </c>
    </row>
    <row r="29" spans="1:2">
      <c r="A29" s="60" t="s">
        <v>20</v>
      </c>
      <c r="B29">
        <v>7997</v>
      </c>
    </row>
    <row r="30" spans="1:2">
      <c r="A30" s="61" t="s">
        <v>18</v>
      </c>
      <c r="B30">
        <v>3963</v>
      </c>
    </row>
    <row r="31" spans="1:2">
      <c r="A31" s="61" t="s">
        <v>23</v>
      </c>
      <c r="B31">
        <v>40</v>
      </c>
    </row>
    <row r="32" spans="1:2">
      <c r="A32" s="61" t="s">
        <v>22</v>
      </c>
      <c r="B32">
        <v>3994</v>
      </c>
    </row>
    <row r="33" spans="1:2">
      <c r="A33" s="60" t="s">
        <v>19</v>
      </c>
      <c r="B33">
        <v>1280</v>
      </c>
    </row>
    <row r="34" spans="1:2">
      <c r="A34" s="61" t="s">
        <v>18</v>
      </c>
      <c r="B34">
        <v>612</v>
      </c>
    </row>
    <row r="35" spans="1:2">
      <c r="A35" s="61" t="s">
        <v>23</v>
      </c>
      <c r="B35">
        <v>1</v>
      </c>
    </row>
    <row r="36" spans="1:2">
      <c r="A36" s="61" t="s">
        <v>22</v>
      </c>
      <c r="B36">
        <v>667</v>
      </c>
    </row>
    <row r="37" spans="1:2">
      <c r="A37" s="60" t="s">
        <v>24</v>
      </c>
      <c r="B37">
        <v>284</v>
      </c>
    </row>
    <row r="38" spans="1:2">
      <c r="A38" s="61" t="s">
        <v>18</v>
      </c>
      <c r="B38">
        <v>137</v>
      </c>
    </row>
    <row r="39" spans="1:2">
      <c r="A39" s="61" t="s">
        <v>22</v>
      </c>
      <c r="B39">
        <v>147</v>
      </c>
    </row>
    <row r="40" spans="1:2">
      <c r="A40" s="16" t="s">
        <v>25</v>
      </c>
    </row>
    <row r="41" spans="1:2">
      <c r="A41" s="60" t="s">
        <v>20</v>
      </c>
      <c r="B41">
        <v>6591</v>
      </c>
    </row>
    <row r="42" spans="1:2">
      <c r="A42" s="61" t="s">
        <v>18</v>
      </c>
      <c r="B42">
        <v>3379</v>
      </c>
    </row>
    <row r="43" spans="1:2">
      <c r="A43" s="61" t="s">
        <v>23</v>
      </c>
      <c r="B43">
        <v>91</v>
      </c>
    </row>
    <row r="44" spans="1:2">
      <c r="A44" s="61" t="s">
        <v>22</v>
      </c>
      <c r="B44">
        <v>3121</v>
      </c>
    </row>
    <row r="45" spans="1:2">
      <c r="A45" s="60" t="s">
        <v>19</v>
      </c>
      <c r="B45">
        <v>1588</v>
      </c>
    </row>
    <row r="46" spans="1:2">
      <c r="A46" s="61" t="s">
        <v>18</v>
      </c>
      <c r="B46">
        <v>870</v>
      </c>
    </row>
    <row r="47" spans="1:2">
      <c r="A47" s="61" t="s">
        <v>23</v>
      </c>
      <c r="B47">
        <v>15</v>
      </c>
    </row>
    <row r="48" spans="1:2">
      <c r="A48" s="61" t="s">
        <v>22</v>
      </c>
      <c r="B48">
        <v>703</v>
      </c>
    </row>
    <row r="49" spans="1:2">
      <c r="A49" s="60" t="s">
        <v>24</v>
      </c>
      <c r="B49">
        <v>160</v>
      </c>
    </row>
    <row r="50" spans="1:2">
      <c r="A50" s="61" t="s">
        <v>18</v>
      </c>
      <c r="B50">
        <v>79</v>
      </c>
    </row>
    <row r="51" spans="1:2">
      <c r="A51" s="61" t="s">
        <v>23</v>
      </c>
      <c r="B51">
        <v>4</v>
      </c>
    </row>
    <row r="52" spans="1:2">
      <c r="A52" s="61" t="s">
        <v>22</v>
      </c>
      <c r="B52">
        <v>77</v>
      </c>
    </row>
    <row r="53" spans="1:2">
      <c r="A53" s="16" t="s">
        <v>21</v>
      </c>
    </row>
    <row r="54" spans="1:2">
      <c r="A54" s="60" t="s">
        <v>20</v>
      </c>
      <c r="B54">
        <v>3050</v>
      </c>
    </row>
    <row r="55" spans="1:2">
      <c r="A55" s="61" t="s">
        <v>18</v>
      </c>
      <c r="B55">
        <v>3050</v>
      </c>
    </row>
    <row r="56" spans="1:2">
      <c r="A56" s="60" t="s">
        <v>19</v>
      </c>
      <c r="B56">
        <v>313</v>
      </c>
    </row>
    <row r="57" spans="1:2">
      <c r="A57" s="61" t="s">
        <v>18</v>
      </c>
      <c r="B57">
        <v>313</v>
      </c>
    </row>
    <row r="58" spans="1:2">
      <c r="A58" s="16" t="s">
        <v>32</v>
      </c>
    </row>
    <row r="59" spans="1:2">
      <c r="A59" s="60" t="s">
        <v>20</v>
      </c>
      <c r="B59">
        <v>845</v>
      </c>
    </row>
    <row r="60" spans="1:2">
      <c r="A60" s="61" t="s">
        <v>18</v>
      </c>
      <c r="B60">
        <v>411</v>
      </c>
    </row>
    <row r="61" spans="1:2">
      <c r="A61" s="61" t="s">
        <v>22</v>
      </c>
      <c r="B61">
        <v>434</v>
      </c>
    </row>
    <row r="62" spans="1:2">
      <c r="A62" s="60" t="s">
        <v>19</v>
      </c>
      <c r="B62">
        <v>48</v>
      </c>
    </row>
    <row r="63" spans="1:2">
      <c r="A63" s="61" t="s">
        <v>18</v>
      </c>
      <c r="B63">
        <v>25</v>
      </c>
    </row>
    <row r="64" spans="1:2">
      <c r="A64" s="61" t="s">
        <v>22</v>
      </c>
      <c r="B64">
        <v>23</v>
      </c>
    </row>
    <row r="65" spans="1:2">
      <c r="A65" s="16" t="s">
        <v>37</v>
      </c>
    </row>
    <row r="66" spans="1:2">
      <c r="A66" s="60" t="s">
        <v>20</v>
      </c>
      <c r="B66">
        <v>1659</v>
      </c>
    </row>
    <row r="67" spans="1:2">
      <c r="A67" s="61" t="s">
        <v>18</v>
      </c>
      <c r="B67">
        <v>749</v>
      </c>
    </row>
    <row r="68" spans="1:2">
      <c r="A68" s="61" t="s">
        <v>22</v>
      </c>
      <c r="B68">
        <v>910</v>
      </c>
    </row>
    <row r="69" spans="1:2">
      <c r="A69" s="60" t="s">
        <v>19</v>
      </c>
      <c r="B69">
        <v>622</v>
      </c>
    </row>
    <row r="70" spans="1:2">
      <c r="A70" s="61" t="s">
        <v>18</v>
      </c>
      <c r="B70">
        <v>307</v>
      </c>
    </row>
    <row r="71" spans="1:2">
      <c r="A71" s="61" t="s">
        <v>22</v>
      </c>
      <c r="B71">
        <v>315</v>
      </c>
    </row>
    <row r="72" spans="1:2">
      <c r="A72" s="16" t="s">
        <v>38</v>
      </c>
    </row>
    <row r="73" spans="1:2">
      <c r="A73" s="60" t="s">
        <v>20</v>
      </c>
      <c r="B73">
        <v>104</v>
      </c>
    </row>
    <row r="74" spans="1:2">
      <c r="A74" s="61" t="s">
        <v>18</v>
      </c>
      <c r="B74">
        <v>104</v>
      </c>
    </row>
    <row r="75" spans="1:2">
      <c r="A75" s="16" t="s">
        <v>39</v>
      </c>
    </row>
    <row r="76" spans="1:2">
      <c r="A76" s="60" t="s">
        <v>20</v>
      </c>
      <c r="B76">
        <v>2853</v>
      </c>
    </row>
    <row r="77" spans="1:2">
      <c r="A77" s="61" t="s">
        <v>22</v>
      </c>
      <c r="B77">
        <v>2853</v>
      </c>
    </row>
    <row r="78" spans="1:2">
      <c r="A78" s="16" t="s">
        <v>40</v>
      </c>
    </row>
    <row r="79" spans="1:2">
      <c r="A79" s="60" t="s">
        <v>20</v>
      </c>
      <c r="B79">
        <v>2634</v>
      </c>
    </row>
    <row r="80" spans="1:2">
      <c r="A80" s="61" t="s">
        <v>22</v>
      </c>
      <c r="B80">
        <v>2634</v>
      </c>
    </row>
    <row r="81" spans="1:7">
      <c r="A81" s="16" t="s">
        <v>41</v>
      </c>
    </row>
    <row r="82" spans="1:7">
      <c r="A82" s="60" t="s">
        <v>20</v>
      </c>
      <c r="B82">
        <v>100</v>
      </c>
    </row>
    <row r="83" spans="1:7">
      <c r="A83" s="61" t="s">
        <v>22</v>
      </c>
      <c r="B83">
        <v>100</v>
      </c>
    </row>
    <row r="84" spans="1:7">
      <c r="A84" s="16" t="s">
        <v>42</v>
      </c>
    </row>
    <row r="85" spans="1:7">
      <c r="A85" s="60" t="s">
        <v>20</v>
      </c>
      <c r="B85">
        <v>1109</v>
      </c>
    </row>
    <row r="86" spans="1:7">
      <c r="A86" s="61" t="s">
        <v>22</v>
      </c>
      <c r="B86">
        <v>1109</v>
      </c>
    </row>
    <row r="87" spans="1:7">
      <c r="A87" s="16" t="s">
        <v>43</v>
      </c>
    </row>
    <row r="88" spans="1:7">
      <c r="A88" s="60" t="s">
        <v>20</v>
      </c>
      <c r="B88">
        <v>676</v>
      </c>
    </row>
    <row r="89" spans="1:7">
      <c r="A89" s="61" t="s">
        <v>22</v>
      </c>
      <c r="B89">
        <v>676</v>
      </c>
    </row>
    <row r="90" spans="1:7">
      <c r="A90" s="16" t="s">
        <v>17</v>
      </c>
      <c r="B90">
        <v>45260</v>
      </c>
    </row>
    <row r="92" spans="1:7" ht="13.5" thickBot="1"/>
    <row r="93" spans="1:7" ht="27" thickBot="1">
      <c r="A93" s="45" t="s">
        <v>16</v>
      </c>
      <c r="B93" s="46" t="s">
        <v>44</v>
      </c>
      <c r="C93" s="47" t="s">
        <v>45</v>
      </c>
      <c r="D93" s="48" t="s">
        <v>11</v>
      </c>
      <c r="E93" s="49" t="s">
        <v>13</v>
      </c>
      <c r="F93" s="49" t="s">
        <v>12</v>
      </c>
      <c r="G93" s="50" t="s">
        <v>11</v>
      </c>
    </row>
    <row r="94" spans="1:7">
      <c r="A94" s="51" t="s">
        <v>10</v>
      </c>
      <c r="B94" s="52"/>
      <c r="C94" s="52">
        <v>0</v>
      </c>
      <c r="D94" s="53">
        <v>0</v>
      </c>
      <c r="E94" s="54">
        <v>0</v>
      </c>
      <c r="F94" s="54">
        <v>0</v>
      </c>
      <c r="G94" s="53">
        <v>0</v>
      </c>
    </row>
    <row r="95" spans="1:7">
      <c r="A95" s="55" t="s">
        <v>9</v>
      </c>
      <c r="B95" s="52">
        <v>2385</v>
      </c>
      <c r="C95" s="52">
        <v>999</v>
      </c>
      <c r="D95" s="53">
        <v>0</v>
      </c>
      <c r="E95" s="54">
        <v>2385</v>
      </c>
      <c r="F95" s="54">
        <v>999</v>
      </c>
      <c r="G95" s="53">
        <v>1.3873873873873874</v>
      </c>
    </row>
    <row r="96" spans="1:7">
      <c r="A96" s="55" t="s">
        <v>8</v>
      </c>
      <c r="B96" s="52">
        <v>0</v>
      </c>
      <c r="C96" s="52">
        <v>0</v>
      </c>
      <c r="D96" s="53">
        <v>0</v>
      </c>
      <c r="E96" s="54">
        <v>0</v>
      </c>
      <c r="F96" s="54">
        <v>0</v>
      </c>
      <c r="G96" s="53">
        <v>0</v>
      </c>
    </row>
    <row r="97" spans="1:7">
      <c r="A97" s="55" t="s">
        <v>7</v>
      </c>
      <c r="B97" s="52">
        <v>0</v>
      </c>
      <c r="C97" s="52">
        <v>0</v>
      </c>
      <c r="D97" s="53">
        <v>0</v>
      </c>
      <c r="E97" s="54">
        <v>0</v>
      </c>
      <c r="F97" s="54">
        <v>0</v>
      </c>
      <c r="G97" s="53">
        <v>0</v>
      </c>
    </row>
    <row r="98" spans="1:7">
      <c r="A98" s="55" t="s">
        <v>6</v>
      </c>
      <c r="B98" s="52">
        <v>5836</v>
      </c>
      <c r="C98" s="52">
        <v>3364</v>
      </c>
      <c r="D98" s="53">
        <v>0.73483947681331752</v>
      </c>
      <c r="E98" s="54">
        <v>7093</v>
      </c>
      <c r="F98" s="54">
        <v>5600</v>
      </c>
      <c r="G98" s="53">
        <v>0.26660714285714288</v>
      </c>
    </row>
    <row r="99" spans="1:7">
      <c r="A99" s="55" t="s">
        <v>5</v>
      </c>
      <c r="B99" s="52">
        <v>3363</v>
      </c>
      <c r="C99" s="52">
        <v>2348</v>
      </c>
      <c r="D99" s="53">
        <v>0.43228279386712093</v>
      </c>
      <c r="E99" s="54">
        <v>5311</v>
      </c>
      <c r="F99" s="54">
        <v>4215</v>
      </c>
      <c r="G99" s="53">
        <v>0.26002372479240804</v>
      </c>
    </row>
    <row r="100" spans="1:7">
      <c r="A100" s="55" t="s">
        <v>4</v>
      </c>
      <c r="B100" s="52">
        <v>6303</v>
      </c>
      <c r="C100" s="52">
        <v>6877</v>
      </c>
      <c r="D100" s="53">
        <v>-8.346662789006834E-2</v>
      </c>
      <c r="E100" s="54">
        <v>15454</v>
      </c>
      <c r="F100" s="54">
        <v>11992</v>
      </c>
      <c r="G100" s="53">
        <v>0.28869246164109408</v>
      </c>
    </row>
    <row r="101" spans="1:7">
      <c r="A101" s="55" t="s">
        <v>3</v>
      </c>
      <c r="B101" s="52">
        <v>8339</v>
      </c>
      <c r="C101" s="52">
        <v>7066</v>
      </c>
      <c r="D101" s="53">
        <v>0.18015850551938861</v>
      </c>
      <c r="E101" s="54">
        <v>13115</v>
      </c>
      <c r="F101" s="54">
        <v>11964</v>
      </c>
      <c r="G101" s="53">
        <v>9.6205282514209289E-2</v>
      </c>
    </row>
    <row r="102" spans="1:7">
      <c r="A102" s="55" t="s">
        <v>2</v>
      </c>
      <c r="B102" s="52">
        <v>9561</v>
      </c>
      <c r="C102" s="52">
        <v>9498</v>
      </c>
      <c r="D102" s="53">
        <v>6.6329753632343655E-3</v>
      </c>
      <c r="E102" s="54">
        <v>15979</v>
      </c>
      <c r="F102" s="54">
        <v>16867</v>
      </c>
      <c r="G102" s="53">
        <v>-5.2647180885753243E-2</v>
      </c>
    </row>
    <row r="103" spans="1:7">
      <c r="A103" s="55" t="s">
        <v>1</v>
      </c>
      <c r="B103" s="52">
        <v>1915</v>
      </c>
      <c r="C103" s="52">
        <v>2014</v>
      </c>
      <c r="D103" s="53">
        <v>-4.9155908639523335E-2</v>
      </c>
      <c r="E103" s="54">
        <v>6801</v>
      </c>
      <c r="F103" s="54">
        <v>8066</v>
      </c>
      <c r="G103" s="53">
        <v>-0.15683114306967519</v>
      </c>
    </row>
    <row r="104" spans="1:7">
      <c r="A104" s="55" t="s">
        <v>0</v>
      </c>
      <c r="B104" s="56">
        <v>37702</v>
      </c>
      <c r="C104" s="57">
        <v>32166</v>
      </c>
      <c r="D104" s="58">
        <v>0.17210719393148044</v>
      </c>
      <c r="E104" s="56">
        <v>66138</v>
      </c>
      <c r="F104" s="56">
        <v>59703</v>
      </c>
      <c r="G104" s="58">
        <v>0.10778352846590623</v>
      </c>
    </row>
  </sheetData>
  <conditionalFormatting sqref="D94:D104">
    <cfRule type="cellIs" dxfId="34" priority="3" stopIfTrue="1" operator="lessThan">
      <formula>0</formula>
    </cfRule>
  </conditionalFormatting>
  <conditionalFormatting sqref="G94:G104">
    <cfRule type="cellIs" dxfId="33" priority="1" stopIfTrue="1" operator="lessThan">
      <formula>0</formula>
    </cfRule>
    <cfRule type="cellIs" dxfId="32" priority="2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BCF18-76DD-49B9-92DF-D2E6E1EB040C}">
  <dimension ref="A1:G130"/>
  <sheetViews>
    <sheetView topLeftCell="A88" workbookViewId="0">
      <selection activeCell="L30" sqref="L30"/>
    </sheetView>
  </sheetViews>
  <sheetFormatPr defaultRowHeight="12.75"/>
  <cols>
    <col min="1" max="1" width="17.28515625" bestFit="1" customWidth="1"/>
  </cols>
  <sheetData>
    <row r="1" spans="1:2">
      <c r="A1" t="s">
        <v>31</v>
      </c>
      <c r="B1" t="s">
        <v>30</v>
      </c>
    </row>
    <row r="2" spans="1:2">
      <c r="A2" s="16" t="s">
        <v>29</v>
      </c>
    </row>
    <row r="3" spans="1:2">
      <c r="A3" s="60" t="s">
        <v>20</v>
      </c>
      <c r="B3">
        <v>7057</v>
      </c>
    </row>
    <row r="4" spans="1:2">
      <c r="A4" s="61" t="s">
        <v>18</v>
      </c>
      <c r="B4">
        <v>7057</v>
      </c>
    </row>
    <row r="5" spans="1:2">
      <c r="A5" s="60" t="s">
        <v>19</v>
      </c>
      <c r="B5">
        <v>1361</v>
      </c>
    </row>
    <row r="6" spans="1:2">
      <c r="A6" s="61" t="s">
        <v>18</v>
      </c>
      <c r="B6">
        <v>1361</v>
      </c>
    </row>
    <row r="7" spans="1:2">
      <c r="A7" s="16" t="s">
        <v>28</v>
      </c>
    </row>
    <row r="8" spans="1:2">
      <c r="A8" s="60" t="s">
        <v>20</v>
      </c>
      <c r="B8">
        <v>8953</v>
      </c>
    </row>
    <row r="9" spans="1:2">
      <c r="A9" s="61" t="s">
        <v>18</v>
      </c>
      <c r="B9">
        <v>4581</v>
      </c>
    </row>
    <row r="10" spans="1:2">
      <c r="A10" s="61" t="s">
        <v>23</v>
      </c>
      <c r="B10">
        <v>16</v>
      </c>
    </row>
    <row r="11" spans="1:2">
      <c r="A11" s="61" t="s">
        <v>22</v>
      </c>
      <c r="B11">
        <v>4356</v>
      </c>
    </row>
    <row r="12" spans="1:2">
      <c r="A12" s="60" t="s">
        <v>19</v>
      </c>
      <c r="B12">
        <v>1021</v>
      </c>
    </row>
    <row r="13" spans="1:2">
      <c r="A13" s="61" t="s">
        <v>18</v>
      </c>
      <c r="B13">
        <v>516</v>
      </c>
    </row>
    <row r="14" spans="1:2">
      <c r="A14" s="61" t="s">
        <v>22</v>
      </c>
      <c r="B14">
        <v>505</v>
      </c>
    </row>
    <row r="15" spans="1:2">
      <c r="A15" s="60" t="s">
        <v>24</v>
      </c>
      <c r="B15">
        <v>183</v>
      </c>
    </row>
    <row r="16" spans="1:2">
      <c r="A16" s="61" t="s">
        <v>18</v>
      </c>
      <c r="B16">
        <v>92</v>
      </c>
    </row>
    <row r="17" spans="1:2">
      <c r="A17" s="61" t="s">
        <v>22</v>
      </c>
      <c r="B17">
        <v>91</v>
      </c>
    </row>
    <row r="18" spans="1:2">
      <c r="A18" s="16" t="s">
        <v>27</v>
      </c>
    </row>
    <row r="19" spans="1:2">
      <c r="A19" s="60" t="s">
        <v>20</v>
      </c>
      <c r="B19">
        <v>2049</v>
      </c>
    </row>
    <row r="20" spans="1:2">
      <c r="A20" s="61" t="s">
        <v>18</v>
      </c>
      <c r="B20">
        <v>933</v>
      </c>
    </row>
    <row r="21" spans="1:2">
      <c r="A21" s="61" t="s">
        <v>23</v>
      </c>
      <c r="B21">
        <v>1</v>
      </c>
    </row>
    <row r="22" spans="1:2">
      <c r="A22" s="61" t="s">
        <v>22</v>
      </c>
      <c r="B22">
        <v>1115</v>
      </c>
    </row>
    <row r="23" spans="1:2">
      <c r="A23" s="60" t="s">
        <v>19</v>
      </c>
      <c r="B23">
        <v>120</v>
      </c>
    </row>
    <row r="24" spans="1:2">
      <c r="A24" s="61" t="s">
        <v>18</v>
      </c>
      <c r="B24">
        <v>74</v>
      </c>
    </row>
    <row r="25" spans="1:2">
      <c r="A25" s="61" t="s">
        <v>22</v>
      </c>
      <c r="B25">
        <v>46</v>
      </c>
    </row>
    <row r="26" spans="1:2">
      <c r="A26" s="60" t="s">
        <v>24</v>
      </c>
      <c r="B26">
        <v>25</v>
      </c>
    </row>
    <row r="27" spans="1:2">
      <c r="A27" s="61" t="s">
        <v>18</v>
      </c>
      <c r="B27">
        <v>15</v>
      </c>
    </row>
    <row r="28" spans="1:2">
      <c r="A28" s="61" t="s">
        <v>22</v>
      </c>
      <c r="B28">
        <v>10</v>
      </c>
    </row>
    <row r="29" spans="1:2">
      <c r="A29" s="16" t="s">
        <v>26</v>
      </c>
    </row>
    <row r="30" spans="1:2">
      <c r="A30" s="60" t="s">
        <v>20</v>
      </c>
      <c r="B30">
        <v>10368</v>
      </c>
    </row>
    <row r="31" spans="1:2">
      <c r="A31" s="61" t="s">
        <v>18</v>
      </c>
      <c r="B31">
        <v>4665</v>
      </c>
    </row>
    <row r="32" spans="1:2">
      <c r="A32" s="61" t="s">
        <v>23</v>
      </c>
      <c r="B32">
        <v>71</v>
      </c>
    </row>
    <row r="33" spans="1:2">
      <c r="A33" s="61" t="s">
        <v>22</v>
      </c>
      <c r="B33">
        <v>5632</v>
      </c>
    </row>
    <row r="34" spans="1:2">
      <c r="A34" s="60" t="s">
        <v>19</v>
      </c>
      <c r="B34">
        <v>881</v>
      </c>
    </row>
    <row r="35" spans="1:2">
      <c r="A35" s="61" t="s">
        <v>18</v>
      </c>
      <c r="B35">
        <v>359</v>
      </c>
    </row>
    <row r="36" spans="1:2">
      <c r="A36" s="61" t="s">
        <v>23</v>
      </c>
      <c r="B36">
        <v>9</v>
      </c>
    </row>
    <row r="37" spans="1:2">
      <c r="A37" s="61" t="s">
        <v>22</v>
      </c>
      <c r="B37">
        <v>513</v>
      </c>
    </row>
    <row r="38" spans="1:2">
      <c r="A38" s="60" t="s">
        <v>24</v>
      </c>
      <c r="B38">
        <v>285</v>
      </c>
    </row>
    <row r="39" spans="1:2">
      <c r="A39" s="61" t="s">
        <v>18</v>
      </c>
      <c r="B39">
        <v>123</v>
      </c>
    </row>
    <row r="40" spans="1:2">
      <c r="A40" s="61" t="s">
        <v>22</v>
      </c>
      <c r="B40">
        <v>162</v>
      </c>
    </row>
    <row r="41" spans="1:2">
      <c r="A41" s="16" t="s">
        <v>25</v>
      </c>
    </row>
    <row r="42" spans="1:2">
      <c r="A42" s="60" t="s">
        <v>20</v>
      </c>
      <c r="B42">
        <v>7906</v>
      </c>
    </row>
    <row r="43" spans="1:2">
      <c r="A43" s="61" t="s">
        <v>18</v>
      </c>
      <c r="B43">
        <v>3840</v>
      </c>
    </row>
    <row r="44" spans="1:2">
      <c r="A44" s="61" t="s">
        <v>23</v>
      </c>
      <c r="B44">
        <v>185</v>
      </c>
    </row>
    <row r="45" spans="1:2">
      <c r="A45" s="61" t="s">
        <v>22</v>
      </c>
      <c r="B45">
        <v>3881</v>
      </c>
    </row>
    <row r="46" spans="1:2">
      <c r="A46" s="60" t="s">
        <v>19</v>
      </c>
      <c r="B46">
        <v>925</v>
      </c>
    </row>
    <row r="47" spans="1:2">
      <c r="A47" s="61" t="s">
        <v>18</v>
      </c>
      <c r="B47">
        <v>457</v>
      </c>
    </row>
    <row r="48" spans="1:2">
      <c r="A48" s="61" t="s">
        <v>23</v>
      </c>
      <c r="B48">
        <v>5</v>
      </c>
    </row>
    <row r="49" spans="1:2">
      <c r="A49" s="61" t="s">
        <v>22</v>
      </c>
      <c r="B49">
        <v>463</v>
      </c>
    </row>
    <row r="50" spans="1:2">
      <c r="A50" s="60" t="s">
        <v>24</v>
      </c>
      <c r="B50">
        <v>169</v>
      </c>
    </row>
    <row r="51" spans="1:2">
      <c r="A51" s="61" t="s">
        <v>18</v>
      </c>
      <c r="B51">
        <v>105</v>
      </c>
    </row>
    <row r="52" spans="1:2">
      <c r="A52" s="61" t="s">
        <v>22</v>
      </c>
      <c r="B52">
        <v>64</v>
      </c>
    </row>
    <row r="53" spans="1:2">
      <c r="A53" s="16" t="s">
        <v>21</v>
      </c>
    </row>
    <row r="54" spans="1:2">
      <c r="A54" s="60" t="s">
        <v>20</v>
      </c>
      <c r="B54">
        <v>6527</v>
      </c>
    </row>
    <row r="55" spans="1:2">
      <c r="A55" s="61" t="s">
        <v>18</v>
      </c>
      <c r="B55">
        <v>6527</v>
      </c>
    </row>
    <row r="56" spans="1:2">
      <c r="A56" s="60" t="s">
        <v>19</v>
      </c>
      <c r="B56">
        <v>518</v>
      </c>
    </row>
    <row r="57" spans="1:2">
      <c r="A57" s="61" t="s">
        <v>18</v>
      </c>
      <c r="B57">
        <v>518</v>
      </c>
    </row>
    <row r="58" spans="1:2">
      <c r="A58" s="16" t="s">
        <v>32</v>
      </c>
    </row>
    <row r="59" spans="1:2">
      <c r="A59" s="60" t="s">
        <v>20</v>
      </c>
      <c r="B59">
        <v>2316</v>
      </c>
    </row>
    <row r="60" spans="1:2">
      <c r="A60" s="61" t="s">
        <v>18</v>
      </c>
      <c r="B60">
        <v>1190</v>
      </c>
    </row>
    <row r="61" spans="1:2">
      <c r="A61" s="61" t="s">
        <v>22</v>
      </c>
      <c r="B61">
        <v>1126</v>
      </c>
    </row>
    <row r="62" spans="1:2">
      <c r="A62" s="60" t="s">
        <v>19</v>
      </c>
      <c r="B62">
        <v>117</v>
      </c>
    </row>
    <row r="63" spans="1:2">
      <c r="A63" s="61" t="s">
        <v>18</v>
      </c>
      <c r="B63">
        <v>68</v>
      </c>
    </row>
    <row r="64" spans="1:2">
      <c r="A64" s="61" t="s">
        <v>22</v>
      </c>
      <c r="B64">
        <v>49</v>
      </c>
    </row>
    <row r="65" spans="1:2">
      <c r="A65" s="16" t="s">
        <v>37</v>
      </c>
    </row>
    <row r="66" spans="1:2">
      <c r="A66" s="60" t="s">
        <v>20</v>
      </c>
      <c r="B66">
        <v>1971</v>
      </c>
    </row>
    <row r="67" spans="1:2">
      <c r="A67" s="61" t="s">
        <v>18</v>
      </c>
      <c r="B67">
        <v>990</v>
      </c>
    </row>
    <row r="68" spans="1:2">
      <c r="A68" s="61" t="s">
        <v>22</v>
      </c>
      <c r="B68">
        <v>981</v>
      </c>
    </row>
    <row r="69" spans="1:2">
      <c r="A69" s="60" t="s">
        <v>19</v>
      </c>
      <c r="B69">
        <v>961</v>
      </c>
    </row>
    <row r="70" spans="1:2">
      <c r="A70" s="61" t="s">
        <v>18</v>
      </c>
      <c r="B70">
        <v>477</v>
      </c>
    </row>
    <row r="71" spans="1:2">
      <c r="A71" s="61" t="s">
        <v>22</v>
      </c>
      <c r="B71">
        <v>484</v>
      </c>
    </row>
    <row r="72" spans="1:2">
      <c r="A72" s="16" t="s">
        <v>39</v>
      </c>
    </row>
    <row r="73" spans="1:2">
      <c r="A73" s="60" t="s">
        <v>20</v>
      </c>
      <c r="B73">
        <v>2244</v>
      </c>
    </row>
    <row r="74" spans="1:2">
      <c r="A74" s="61" t="s">
        <v>22</v>
      </c>
      <c r="B74">
        <v>2244</v>
      </c>
    </row>
    <row r="75" spans="1:2">
      <c r="A75" s="16" t="s">
        <v>41</v>
      </c>
    </row>
    <row r="76" spans="1:2">
      <c r="A76" s="60" t="s">
        <v>20</v>
      </c>
      <c r="B76">
        <v>173</v>
      </c>
    </row>
    <row r="77" spans="1:2">
      <c r="A77" s="61" t="s">
        <v>22</v>
      </c>
      <c r="B77">
        <v>173</v>
      </c>
    </row>
    <row r="78" spans="1:2">
      <c r="A78" s="16" t="s">
        <v>42</v>
      </c>
    </row>
    <row r="79" spans="1:2">
      <c r="A79" s="60" t="s">
        <v>20</v>
      </c>
      <c r="B79">
        <v>16268</v>
      </c>
    </row>
    <row r="80" spans="1:2">
      <c r="A80" s="61" t="s">
        <v>22</v>
      </c>
      <c r="B80">
        <v>16268</v>
      </c>
    </row>
    <row r="81" spans="1:2">
      <c r="A81" s="16" t="s">
        <v>46</v>
      </c>
    </row>
    <row r="82" spans="1:2">
      <c r="A82" s="60" t="s">
        <v>20</v>
      </c>
      <c r="B82">
        <v>548</v>
      </c>
    </row>
    <row r="83" spans="1:2">
      <c r="A83" s="61" t="s">
        <v>22</v>
      </c>
      <c r="B83">
        <v>548</v>
      </c>
    </row>
    <row r="84" spans="1:2">
      <c r="A84" s="16" t="s">
        <v>47</v>
      </c>
    </row>
    <row r="85" spans="1:2">
      <c r="A85" s="60" t="s">
        <v>20</v>
      </c>
      <c r="B85">
        <v>317</v>
      </c>
    </row>
    <row r="86" spans="1:2">
      <c r="A86" s="61" t="s">
        <v>22</v>
      </c>
      <c r="B86">
        <v>317</v>
      </c>
    </row>
    <row r="87" spans="1:2">
      <c r="A87" s="16" t="s">
        <v>48</v>
      </c>
    </row>
    <row r="88" spans="1:2">
      <c r="A88" s="60" t="s">
        <v>20</v>
      </c>
      <c r="B88">
        <v>150</v>
      </c>
    </row>
    <row r="89" spans="1:2">
      <c r="A89" s="61" t="s">
        <v>18</v>
      </c>
      <c r="B89">
        <v>82</v>
      </c>
    </row>
    <row r="90" spans="1:2">
      <c r="A90" s="61" t="s">
        <v>22</v>
      </c>
      <c r="B90">
        <v>68</v>
      </c>
    </row>
    <row r="91" spans="1:2">
      <c r="A91" s="60" t="s">
        <v>19</v>
      </c>
      <c r="B91">
        <v>42</v>
      </c>
    </row>
    <row r="92" spans="1:2">
      <c r="A92" s="61" t="s">
        <v>18</v>
      </c>
      <c r="B92">
        <v>22</v>
      </c>
    </row>
    <row r="93" spans="1:2">
      <c r="A93" s="61" t="s">
        <v>22</v>
      </c>
      <c r="B93">
        <v>20</v>
      </c>
    </row>
    <row r="94" spans="1:2">
      <c r="A94" s="16" t="s">
        <v>49</v>
      </c>
    </row>
    <row r="95" spans="1:2">
      <c r="A95" s="60" t="s">
        <v>20</v>
      </c>
      <c r="B95">
        <v>5936</v>
      </c>
    </row>
    <row r="96" spans="1:2">
      <c r="A96" s="61" t="s">
        <v>23</v>
      </c>
      <c r="B96">
        <v>3204</v>
      </c>
    </row>
    <row r="97" spans="1:2">
      <c r="A97" s="61" t="s">
        <v>22</v>
      </c>
      <c r="B97">
        <v>2732</v>
      </c>
    </row>
    <row r="98" spans="1:2">
      <c r="A98" s="16" t="s">
        <v>50</v>
      </c>
    </row>
    <row r="99" spans="1:2">
      <c r="A99" s="60" t="s">
        <v>20</v>
      </c>
      <c r="B99">
        <v>3204</v>
      </c>
    </row>
    <row r="100" spans="1:2">
      <c r="A100" s="61" t="s">
        <v>23</v>
      </c>
      <c r="B100">
        <v>3204</v>
      </c>
    </row>
    <row r="101" spans="1:2">
      <c r="A101" s="16" t="s">
        <v>51</v>
      </c>
    </row>
    <row r="102" spans="1:2">
      <c r="A102" s="60" t="s">
        <v>20</v>
      </c>
      <c r="B102">
        <v>2683</v>
      </c>
    </row>
    <row r="103" spans="1:2">
      <c r="A103" s="61" t="s">
        <v>22</v>
      </c>
      <c r="B103">
        <v>2683</v>
      </c>
    </row>
    <row r="104" spans="1:2">
      <c r="A104" s="16" t="s">
        <v>52</v>
      </c>
    </row>
    <row r="105" spans="1:2">
      <c r="A105" s="60" t="s">
        <v>20</v>
      </c>
      <c r="B105">
        <v>2210</v>
      </c>
    </row>
    <row r="106" spans="1:2">
      <c r="A106" s="61" t="s">
        <v>22</v>
      </c>
      <c r="B106">
        <v>2210</v>
      </c>
    </row>
    <row r="107" spans="1:2">
      <c r="A107" s="16" t="s">
        <v>53</v>
      </c>
    </row>
    <row r="108" spans="1:2">
      <c r="A108" s="60" t="s">
        <v>20</v>
      </c>
      <c r="B108">
        <v>1721</v>
      </c>
    </row>
    <row r="109" spans="1:2">
      <c r="A109" s="61" t="s">
        <v>22</v>
      </c>
      <c r="B109">
        <v>1721</v>
      </c>
    </row>
    <row r="110" spans="1:2">
      <c r="A110" s="16" t="s">
        <v>54</v>
      </c>
    </row>
    <row r="111" spans="1:2">
      <c r="A111" s="60" t="s">
        <v>20</v>
      </c>
      <c r="B111">
        <v>225</v>
      </c>
    </row>
    <row r="112" spans="1:2">
      <c r="A112" s="61" t="s">
        <v>22</v>
      </c>
      <c r="B112">
        <v>225</v>
      </c>
    </row>
    <row r="113" spans="1:7">
      <c r="A113" s="16" t="s">
        <v>55</v>
      </c>
    </row>
    <row r="114" spans="1:7">
      <c r="A114" s="60" t="s">
        <v>55</v>
      </c>
    </row>
    <row r="115" spans="1:7">
      <c r="A115" s="61" t="s">
        <v>55</v>
      </c>
    </row>
    <row r="116" spans="1:7">
      <c r="A116" s="16" t="s">
        <v>17</v>
      </c>
      <c r="B116">
        <v>89434</v>
      </c>
    </row>
    <row r="118" spans="1:7" ht="13.5" thickBot="1">
      <c r="B118" t="s">
        <v>56</v>
      </c>
      <c r="C118" t="s">
        <v>56</v>
      </c>
      <c r="D118" t="s">
        <v>56</v>
      </c>
      <c r="E118" t="s">
        <v>56</v>
      </c>
      <c r="F118" t="s">
        <v>56</v>
      </c>
      <c r="G118" t="s">
        <v>56</v>
      </c>
    </row>
    <row r="119" spans="1:7" ht="27" thickBot="1">
      <c r="A119" s="45" t="s">
        <v>16</v>
      </c>
      <c r="B119" s="46" t="s">
        <v>57</v>
      </c>
      <c r="C119" s="47" t="s">
        <v>58</v>
      </c>
      <c r="D119" s="48" t="s">
        <v>11</v>
      </c>
      <c r="E119" s="49" t="s">
        <v>13</v>
      </c>
      <c r="F119" s="49" t="s">
        <v>12</v>
      </c>
      <c r="G119" s="50" t="s">
        <v>11</v>
      </c>
    </row>
    <row r="120" spans="1:7">
      <c r="A120" s="51" t="s">
        <v>10</v>
      </c>
      <c r="B120" s="52">
        <v>192</v>
      </c>
      <c r="C120" s="52">
        <v>140</v>
      </c>
      <c r="D120" s="53">
        <v>0</v>
      </c>
      <c r="E120" s="54">
        <v>192</v>
      </c>
      <c r="F120" s="54">
        <v>140</v>
      </c>
      <c r="G120" s="53">
        <v>0</v>
      </c>
    </row>
    <row r="121" spans="1:7">
      <c r="A121" s="55" t="s">
        <v>9</v>
      </c>
      <c r="B121" s="52">
        <v>2932</v>
      </c>
      <c r="C121" s="52">
        <v>3723</v>
      </c>
      <c r="D121" s="53">
        <v>0</v>
      </c>
      <c r="E121" s="54">
        <v>5317</v>
      </c>
      <c r="F121" s="54">
        <v>4722</v>
      </c>
      <c r="G121" s="53">
        <v>0</v>
      </c>
    </row>
    <row r="122" spans="1:7">
      <c r="A122" s="55" t="s">
        <v>8</v>
      </c>
      <c r="B122" s="52">
        <v>0</v>
      </c>
      <c r="C122" s="52">
        <v>0</v>
      </c>
      <c r="D122" s="53">
        <v>0</v>
      </c>
      <c r="E122" s="54">
        <v>0</v>
      </c>
      <c r="F122" s="54">
        <v>0</v>
      </c>
      <c r="G122" s="53">
        <v>0</v>
      </c>
    </row>
    <row r="123" spans="1:7">
      <c r="A123" s="55" t="s">
        <v>7</v>
      </c>
      <c r="B123" s="52">
        <v>0</v>
      </c>
      <c r="C123" s="52">
        <v>0</v>
      </c>
      <c r="D123" s="53">
        <v>0</v>
      </c>
      <c r="E123" s="54">
        <v>0</v>
      </c>
      <c r="F123" s="54">
        <v>0</v>
      </c>
      <c r="G123" s="53">
        <v>0</v>
      </c>
    </row>
    <row r="124" spans="1:7">
      <c r="A124" s="55" t="s">
        <v>6</v>
      </c>
      <c r="B124" s="52">
        <v>8418</v>
      </c>
      <c r="C124" s="52">
        <v>10094</v>
      </c>
      <c r="D124" s="53">
        <v>-0.16603923122647118</v>
      </c>
      <c r="E124" s="54">
        <v>15511</v>
      </c>
      <c r="F124" s="54">
        <v>15694</v>
      </c>
      <c r="G124" s="53">
        <v>-1.1660507200203899E-2</v>
      </c>
    </row>
    <row r="125" spans="1:7">
      <c r="A125" s="55" t="s">
        <v>5</v>
      </c>
      <c r="B125" s="52">
        <v>7045</v>
      </c>
      <c r="C125" s="52">
        <v>6255</v>
      </c>
      <c r="D125" s="53">
        <v>0.12629896083133493</v>
      </c>
      <c r="E125" s="54">
        <v>12356</v>
      </c>
      <c r="F125" s="54">
        <v>10470</v>
      </c>
      <c r="G125" s="53">
        <v>0.18013371537726838</v>
      </c>
    </row>
    <row r="126" spans="1:7">
      <c r="A126" s="55" t="s">
        <v>4</v>
      </c>
      <c r="B126" s="52">
        <v>12590</v>
      </c>
      <c r="C126" s="52">
        <v>13670</v>
      </c>
      <c r="D126" s="53">
        <v>-7.9005120702267742E-2</v>
      </c>
      <c r="E126" s="54">
        <v>28044</v>
      </c>
      <c r="F126" s="54">
        <v>25662</v>
      </c>
      <c r="G126" s="53">
        <v>9.2822071545475796E-2</v>
      </c>
    </row>
    <row r="127" spans="1:7">
      <c r="A127" s="55" t="s">
        <v>3</v>
      </c>
      <c r="B127" s="52">
        <v>9000</v>
      </c>
      <c r="C127" s="52">
        <v>9306</v>
      </c>
      <c r="D127" s="53">
        <v>-3.2882011605415859E-2</v>
      </c>
      <c r="E127" s="54">
        <v>22115</v>
      </c>
      <c r="F127" s="54">
        <v>21270</v>
      </c>
      <c r="G127" s="53">
        <v>3.9727315467795017E-2</v>
      </c>
    </row>
    <row r="128" spans="1:7">
      <c r="A128" s="55" t="s">
        <v>2</v>
      </c>
      <c r="B128" s="52">
        <v>11534</v>
      </c>
      <c r="C128" s="52">
        <v>12877</v>
      </c>
      <c r="D128" s="53">
        <v>-0.10429447852760736</v>
      </c>
      <c r="E128" s="54">
        <v>27513</v>
      </c>
      <c r="F128" s="54">
        <v>29744</v>
      </c>
      <c r="G128" s="53">
        <v>-7.5006724045185588E-2</v>
      </c>
    </row>
    <row r="129" spans="1:7">
      <c r="A129" s="55" t="s">
        <v>1</v>
      </c>
      <c r="B129" s="52">
        <v>1896</v>
      </c>
      <c r="C129" s="52">
        <v>2080</v>
      </c>
      <c r="D129" s="53">
        <v>-8.8461538461538466E-2</v>
      </c>
      <c r="E129" s="54">
        <v>8697</v>
      </c>
      <c r="F129" s="54">
        <v>10146</v>
      </c>
      <c r="G129" s="53">
        <v>-0.14281490242460082</v>
      </c>
    </row>
    <row r="130" spans="1:7">
      <c r="A130" s="55" t="s">
        <v>0</v>
      </c>
      <c r="B130" s="56">
        <v>53607</v>
      </c>
      <c r="C130" s="57">
        <v>58145</v>
      </c>
      <c r="D130" s="58">
        <v>-7.804626365121678E-2</v>
      </c>
      <c r="E130" s="56">
        <v>119745</v>
      </c>
      <c r="F130" s="56">
        <v>117848</v>
      </c>
      <c r="G130" s="58">
        <v>1.6097006313217026E-2</v>
      </c>
    </row>
  </sheetData>
  <conditionalFormatting sqref="D130">
    <cfRule type="cellIs" dxfId="31" priority="4" stopIfTrue="1" operator="lessThan">
      <formula>0</formula>
    </cfRule>
  </conditionalFormatting>
  <conditionalFormatting sqref="G120:G130">
    <cfRule type="cellIs" dxfId="30" priority="2" stopIfTrue="1" operator="lessThan">
      <formula>0</formula>
    </cfRule>
    <cfRule type="cellIs" dxfId="29" priority="3" stopIfTrue="1" operator="lessThan">
      <formula>0</formula>
    </cfRule>
  </conditionalFormatting>
  <conditionalFormatting sqref="D120:D129">
    <cfRule type="cellIs" dxfId="28" priority="1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8EC9B-C30B-4F1E-91D8-841BF4111E1E}">
  <dimension ref="A1:K91"/>
  <sheetViews>
    <sheetView workbookViewId="0">
      <selection activeCell="N27" sqref="N27"/>
    </sheetView>
  </sheetViews>
  <sheetFormatPr defaultRowHeight="12.75"/>
  <cols>
    <col min="1" max="1" width="17.28515625" bestFit="1" customWidth="1"/>
    <col min="2" max="2" width="14.5703125" style="63" bestFit="1" customWidth="1"/>
    <col min="5" max="5" width="10.5703125" bestFit="1" customWidth="1"/>
  </cols>
  <sheetData>
    <row r="1" spans="1:11" ht="13.5" thickBot="1">
      <c r="A1" t="s">
        <v>31</v>
      </c>
      <c r="B1" s="63" t="s">
        <v>30</v>
      </c>
      <c r="F1" t="s">
        <v>59</v>
      </c>
      <c r="G1" t="s">
        <v>59</v>
      </c>
      <c r="H1" t="s">
        <v>59</v>
      </c>
      <c r="I1" t="s">
        <v>59</v>
      </c>
      <c r="J1" t="s">
        <v>59</v>
      </c>
      <c r="K1" t="s">
        <v>59</v>
      </c>
    </row>
    <row r="2" spans="1:11" ht="27" thickBot="1">
      <c r="A2" s="16" t="s">
        <v>29</v>
      </c>
      <c r="E2" s="45" t="s">
        <v>16</v>
      </c>
      <c r="F2" s="46" t="s">
        <v>60</v>
      </c>
      <c r="G2" s="47" t="s">
        <v>61</v>
      </c>
      <c r="H2" s="48" t="s">
        <v>11</v>
      </c>
      <c r="I2" s="49" t="s">
        <v>13</v>
      </c>
      <c r="J2" s="49" t="s">
        <v>12</v>
      </c>
      <c r="K2" s="50" t="s">
        <v>11</v>
      </c>
    </row>
    <row r="3" spans="1:11">
      <c r="A3" s="60" t="s">
        <v>20</v>
      </c>
      <c r="B3" s="63">
        <v>8988</v>
      </c>
      <c r="E3" s="51" t="s">
        <v>10</v>
      </c>
      <c r="F3" s="52">
        <v>1017</v>
      </c>
      <c r="G3" s="52">
        <v>0</v>
      </c>
      <c r="H3" s="53">
        <v>0</v>
      </c>
      <c r="I3" s="54">
        <v>1209</v>
      </c>
      <c r="J3" s="54">
        <v>140</v>
      </c>
      <c r="K3" s="53">
        <v>0</v>
      </c>
    </row>
    <row r="4" spans="1:11">
      <c r="A4" s="61" t="s">
        <v>18</v>
      </c>
      <c r="B4" s="63">
        <v>8988</v>
      </c>
      <c r="E4" s="55" t="s">
        <v>9</v>
      </c>
      <c r="F4" s="52">
        <v>3088</v>
      </c>
      <c r="G4" s="52">
        <v>2810</v>
      </c>
      <c r="H4" s="53">
        <v>0</v>
      </c>
      <c r="I4" s="54">
        <v>8405</v>
      </c>
      <c r="J4" s="54">
        <v>7532</v>
      </c>
      <c r="K4" s="53">
        <v>0</v>
      </c>
    </row>
    <row r="5" spans="1:11">
      <c r="A5" s="60" t="s">
        <v>19</v>
      </c>
      <c r="B5" s="63">
        <v>1674</v>
      </c>
      <c r="E5" s="55" t="s">
        <v>8</v>
      </c>
      <c r="F5" s="52">
        <v>0</v>
      </c>
      <c r="G5" s="52">
        <v>0</v>
      </c>
      <c r="H5" s="53">
        <v>0</v>
      </c>
      <c r="I5" s="54">
        <v>0</v>
      </c>
      <c r="J5" s="54">
        <v>0</v>
      </c>
      <c r="K5" s="53">
        <v>0</v>
      </c>
    </row>
    <row r="6" spans="1:11">
      <c r="A6" s="61" t="s">
        <v>18</v>
      </c>
      <c r="B6" s="63">
        <v>1674</v>
      </c>
      <c r="E6" s="55" t="s">
        <v>7</v>
      </c>
      <c r="F6" s="52">
        <v>0</v>
      </c>
      <c r="G6" s="52">
        <v>0</v>
      </c>
      <c r="H6" s="53">
        <v>0</v>
      </c>
      <c r="I6" s="54">
        <v>0</v>
      </c>
      <c r="J6" s="54">
        <v>0</v>
      </c>
      <c r="K6" s="53">
        <v>0</v>
      </c>
    </row>
    <row r="7" spans="1:11">
      <c r="A7" s="16" t="s">
        <v>28</v>
      </c>
      <c r="E7" s="55" t="s">
        <v>6</v>
      </c>
      <c r="F7" s="52">
        <v>10662</v>
      </c>
      <c r="G7" s="52">
        <v>13745</v>
      </c>
      <c r="H7" s="53">
        <v>-0.2242997453619498</v>
      </c>
      <c r="I7" s="54">
        <v>26173</v>
      </c>
      <c r="J7" s="54">
        <v>29439</v>
      </c>
      <c r="K7" s="53">
        <v>-0.11094126838547505</v>
      </c>
    </row>
    <row r="8" spans="1:11">
      <c r="A8" s="60" t="s">
        <v>20</v>
      </c>
      <c r="B8" s="63">
        <v>8851</v>
      </c>
      <c r="E8" s="55" t="s">
        <v>5</v>
      </c>
      <c r="F8" s="52">
        <v>7669</v>
      </c>
      <c r="G8" s="52">
        <v>8583</v>
      </c>
      <c r="H8" s="53">
        <v>-0.10648957241057905</v>
      </c>
      <c r="I8" s="54">
        <v>20025</v>
      </c>
      <c r="J8" s="54">
        <v>19053</v>
      </c>
      <c r="K8" s="53">
        <v>5.1015588096362779E-2</v>
      </c>
    </row>
    <row r="9" spans="1:11">
      <c r="A9" s="61" t="s">
        <v>18</v>
      </c>
      <c r="B9" s="63">
        <v>4171</v>
      </c>
      <c r="E9" s="55" t="s">
        <v>4</v>
      </c>
      <c r="F9" s="52">
        <v>11888</v>
      </c>
      <c r="G9" s="52">
        <v>12444</v>
      </c>
      <c r="H9" s="53">
        <v>-4.4680167148826742E-2</v>
      </c>
      <c r="I9" s="54">
        <v>39932</v>
      </c>
      <c r="J9" s="54">
        <v>38106</v>
      </c>
      <c r="K9" s="53">
        <v>4.7918962892982732E-2</v>
      </c>
    </row>
    <row r="10" spans="1:11">
      <c r="A10" s="61" t="s">
        <v>23</v>
      </c>
      <c r="B10" s="63">
        <v>9</v>
      </c>
      <c r="E10" s="55" t="s">
        <v>3</v>
      </c>
      <c r="F10" s="52">
        <v>9743</v>
      </c>
      <c r="G10" s="52">
        <v>8708</v>
      </c>
      <c r="H10" s="53">
        <v>0.11885622416169039</v>
      </c>
      <c r="I10" s="54">
        <v>31858</v>
      </c>
      <c r="J10" s="54">
        <v>29978</v>
      </c>
      <c r="K10" s="53">
        <v>6.271265594769497E-2</v>
      </c>
    </row>
    <row r="11" spans="1:11">
      <c r="A11" s="61" t="s">
        <v>22</v>
      </c>
      <c r="B11" s="63">
        <v>4671</v>
      </c>
      <c r="E11" s="55" t="s">
        <v>2</v>
      </c>
      <c r="F11" s="52">
        <v>14149</v>
      </c>
      <c r="G11" s="52">
        <v>14786</v>
      </c>
      <c r="H11" s="53">
        <v>-4.3081293115108887E-2</v>
      </c>
      <c r="I11" s="54">
        <v>41662</v>
      </c>
      <c r="J11" s="54">
        <v>44530</v>
      </c>
      <c r="K11" s="53">
        <v>-6.4406018414551985E-2</v>
      </c>
    </row>
    <row r="12" spans="1:11">
      <c r="A12" s="60" t="s">
        <v>19</v>
      </c>
      <c r="B12" s="63">
        <v>1071</v>
      </c>
      <c r="E12" s="55" t="s">
        <v>1</v>
      </c>
      <c r="F12" s="52">
        <v>1785</v>
      </c>
      <c r="G12" s="52">
        <v>2008</v>
      </c>
      <c r="H12" s="53">
        <v>-0.11105577689243028</v>
      </c>
      <c r="I12" s="54">
        <v>10482</v>
      </c>
      <c r="J12" s="54">
        <v>12154</v>
      </c>
      <c r="K12" s="53">
        <v>-0.13756787888760902</v>
      </c>
    </row>
    <row r="13" spans="1:11">
      <c r="A13" s="61" t="s">
        <v>18</v>
      </c>
      <c r="B13" s="63">
        <v>424</v>
      </c>
      <c r="E13" s="55" t="s">
        <v>0</v>
      </c>
      <c r="F13" s="57">
        <v>60001</v>
      </c>
      <c r="G13" s="57">
        <v>63084</v>
      </c>
      <c r="H13" s="58">
        <v>-4.8871346141652401E-2</v>
      </c>
      <c r="I13" s="56">
        <v>179746</v>
      </c>
      <c r="J13" s="56">
        <v>180932</v>
      </c>
      <c r="K13" s="58">
        <v>-6.554948820551367E-3</v>
      </c>
    </row>
    <row r="14" spans="1:11">
      <c r="A14" s="61" t="s">
        <v>23</v>
      </c>
      <c r="B14" s="63">
        <v>2</v>
      </c>
    </row>
    <row r="15" spans="1:11">
      <c r="A15" s="61" t="s">
        <v>22</v>
      </c>
      <c r="B15" s="63">
        <v>645</v>
      </c>
    </row>
    <row r="16" spans="1:11">
      <c r="A16" s="60" t="s">
        <v>24</v>
      </c>
      <c r="B16" s="63">
        <v>178</v>
      </c>
    </row>
    <row r="17" spans="1:2">
      <c r="A17" s="61" t="s">
        <v>18</v>
      </c>
      <c r="B17" s="63">
        <v>87</v>
      </c>
    </row>
    <row r="18" spans="1:2">
      <c r="A18" s="61" t="s">
        <v>22</v>
      </c>
      <c r="B18" s="63">
        <v>91</v>
      </c>
    </row>
    <row r="19" spans="1:2">
      <c r="A19" s="16" t="s">
        <v>27</v>
      </c>
    </row>
    <row r="20" spans="1:2">
      <c r="A20" s="60" t="s">
        <v>20</v>
      </c>
      <c r="B20" s="63">
        <v>1707</v>
      </c>
    </row>
    <row r="21" spans="1:2">
      <c r="A21" s="61" t="s">
        <v>18</v>
      </c>
      <c r="B21" s="63">
        <v>938</v>
      </c>
    </row>
    <row r="22" spans="1:2">
      <c r="A22" s="61" t="s">
        <v>23</v>
      </c>
      <c r="B22" s="63">
        <v>4</v>
      </c>
    </row>
    <row r="23" spans="1:2">
      <c r="A23" s="61" t="s">
        <v>22</v>
      </c>
      <c r="B23" s="63">
        <v>765</v>
      </c>
    </row>
    <row r="24" spans="1:2">
      <c r="A24" s="60" t="s">
        <v>19</v>
      </c>
      <c r="B24" s="63">
        <v>53</v>
      </c>
    </row>
    <row r="25" spans="1:2">
      <c r="A25" s="61" t="s">
        <v>18</v>
      </c>
      <c r="B25" s="63">
        <v>32</v>
      </c>
    </row>
    <row r="26" spans="1:2">
      <c r="A26" s="61" t="s">
        <v>22</v>
      </c>
      <c r="B26" s="63">
        <v>21</v>
      </c>
    </row>
    <row r="27" spans="1:2">
      <c r="A27" s="60" t="s">
        <v>24</v>
      </c>
      <c r="B27" s="63">
        <v>25</v>
      </c>
    </row>
    <row r="28" spans="1:2">
      <c r="A28" s="61" t="s">
        <v>18</v>
      </c>
      <c r="B28" s="63">
        <v>18</v>
      </c>
    </row>
    <row r="29" spans="1:2">
      <c r="A29" s="61" t="s">
        <v>22</v>
      </c>
      <c r="B29" s="63">
        <v>7</v>
      </c>
    </row>
    <row r="30" spans="1:2">
      <c r="A30" s="16" t="s">
        <v>26</v>
      </c>
    </row>
    <row r="31" spans="1:2">
      <c r="A31" s="60" t="s">
        <v>20</v>
      </c>
      <c r="B31" s="63">
        <v>13338</v>
      </c>
    </row>
    <row r="32" spans="1:2">
      <c r="A32" s="61" t="s">
        <v>18</v>
      </c>
      <c r="B32" s="63">
        <v>6485</v>
      </c>
    </row>
    <row r="33" spans="1:2">
      <c r="A33" s="61" t="s">
        <v>23</v>
      </c>
      <c r="B33" s="63">
        <v>181</v>
      </c>
    </row>
    <row r="34" spans="1:2">
      <c r="A34" s="61" t="s">
        <v>22</v>
      </c>
      <c r="B34" s="63">
        <v>6672</v>
      </c>
    </row>
    <row r="35" spans="1:2">
      <c r="A35" s="60" t="s">
        <v>19</v>
      </c>
      <c r="B35" s="63">
        <v>506</v>
      </c>
    </row>
    <row r="36" spans="1:2">
      <c r="A36" s="61" t="s">
        <v>18</v>
      </c>
      <c r="B36" s="63">
        <v>273</v>
      </c>
    </row>
    <row r="37" spans="1:2">
      <c r="A37" s="61" t="s">
        <v>23</v>
      </c>
      <c r="B37" s="63">
        <v>2</v>
      </c>
    </row>
    <row r="38" spans="1:2">
      <c r="A38" s="61" t="s">
        <v>22</v>
      </c>
      <c r="B38" s="63">
        <v>231</v>
      </c>
    </row>
    <row r="39" spans="1:2">
      <c r="A39" s="60" t="s">
        <v>24</v>
      </c>
      <c r="B39" s="63">
        <v>305</v>
      </c>
    </row>
    <row r="40" spans="1:2">
      <c r="A40" s="61" t="s">
        <v>18</v>
      </c>
      <c r="B40" s="63">
        <v>143</v>
      </c>
    </row>
    <row r="41" spans="1:2">
      <c r="A41" s="61" t="s">
        <v>23</v>
      </c>
      <c r="B41" s="63">
        <v>4</v>
      </c>
    </row>
    <row r="42" spans="1:2">
      <c r="A42" s="61" t="s">
        <v>22</v>
      </c>
      <c r="B42" s="63">
        <v>158</v>
      </c>
    </row>
    <row r="43" spans="1:2">
      <c r="A43" s="16" t="s">
        <v>25</v>
      </c>
    </row>
    <row r="44" spans="1:2">
      <c r="A44" s="60" t="s">
        <v>20</v>
      </c>
      <c r="B44" s="63">
        <v>8628</v>
      </c>
    </row>
    <row r="45" spans="1:2">
      <c r="A45" s="61" t="s">
        <v>18</v>
      </c>
      <c r="B45" s="63">
        <v>4181</v>
      </c>
    </row>
    <row r="46" spans="1:2">
      <c r="A46" s="61" t="s">
        <v>23</v>
      </c>
      <c r="B46" s="63">
        <v>269</v>
      </c>
    </row>
    <row r="47" spans="1:2">
      <c r="A47" s="61" t="s">
        <v>22</v>
      </c>
      <c r="B47" s="63">
        <v>4178</v>
      </c>
    </row>
    <row r="48" spans="1:2">
      <c r="A48" s="60" t="s">
        <v>19</v>
      </c>
      <c r="B48" s="63">
        <v>888</v>
      </c>
    </row>
    <row r="49" spans="1:2">
      <c r="A49" s="61" t="s">
        <v>18</v>
      </c>
      <c r="B49" s="63">
        <v>399</v>
      </c>
    </row>
    <row r="50" spans="1:2">
      <c r="A50" s="61" t="s">
        <v>23</v>
      </c>
      <c r="B50" s="63">
        <v>42</v>
      </c>
    </row>
    <row r="51" spans="1:2">
      <c r="A51" s="61" t="s">
        <v>22</v>
      </c>
      <c r="B51" s="63">
        <v>447</v>
      </c>
    </row>
    <row r="52" spans="1:2">
      <c r="A52" s="60" t="s">
        <v>24</v>
      </c>
      <c r="B52" s="63">
        <v>227</v>
      </c>
    </row>
    <row r="53" spans="1:2">
      <c r="A53" s="61" t="s">
        <v>18</v>
      </c>
      <c r="B53" s="63">
        <v>90</v>
      </c>
    </row>
    <row r="54" spans="1:2">
      <c r="A54" s="61" t="s">
        <v>23</v>
      </c>
      <c r="B54" s="63">
        <v>18</v>
      </c>
    </row>
    <row r="55" spans="1:2">
      <c r="A55" s="61" t="s">
        <v>22</v>
      </c>
      <c r="B55" s="63">
        <v>119</v>
      </c>
    </row>
    <row r="56" spans="1:2">
      <c r="A56" s="16" t="s">
        <v>21</v>
      </c>
    </row>
    <row r="57" spans="1:2">
      <c r="A57" s="60" t="s">
        <v>20</v>
      </c>
      <c r="B57" s="63">
        <v>7280</v>
      </c>
    </row>
    <row r="58" spans="1:2">
      <c r="A58" s="61" t="s">
        <v>18</v>
      </c>
      <c r="B58" s="63">
        <v>7280</v>
      </c>
    </row>
    <row r="59" spans="1:2">
      <c r="A59" s="60" t="s">
        <v>19</v>
      </c>
      <c r="B59" s="63">
        <v>389</v>
      </c>
    </row>
    <row r="60" spans="1:2">
      <c r="A60" s="61" t="s">
        <v>18</v>
      </c>
      <c r="B60" s="63">
        <v>389</v>
      </c>
    </row>
    <row r="61" spans="1:2">
      <c r="A61" s="16" t="s">
        <v>32</v>
      </c>
    </row>
    <row r="62" spans="1:2">
      <c r="A62" s="60" t="s">
        <v>20</v>
      </c>
      <c r="B62" s="63">
        <v>1686</v>
      </c>
    </row>
    <row r="63" spans="1:2">
      <c r="A63" s="61" t="s">
        <v>18</v>
      </c>
      <c r="B63" s="63">
        <v>839</v>
      </c>
    </row>
    <row r="64" spans="1:2">
      <c r="A64" s="61" t="s">
        <v>22</v>
      </c>
      <c r="B64" s="63">
        <v>847</v>
      </c>
    </row>
    <row r="65" spans="1:2">
      <c r="A65" s="60" t="s">
        <v>19</v>
      </c>
      <c r="B65" s="63">
        <v>102</v>
      </c>
    </row>
    <row r="66" spans="1:2">
      <c r="A66" s="61" t="s">
        <v>18</v>
      </c>
      <c r="B66" s="63">
        <v>52</v>
      </c>
    </row>
    <row r="67" spans="1:2">
      <c r="A67" s="61" t="s">
        <v>22</v>
      </c>
      <c r="B67" s="63">
        <v>50</v>
      </c>
    </row>
    <row r="68" spans="1:2">
      <c r="A68" s="16" t="s">
        <v>37</v>
      </c>
    </row>
    <row r="69" spans="1:2">
      <c r="A69" s="60" t="s">
        <v>20</v>
      </c>
      <c r="B69" s="63">
        <v>1907</v>
      </c>
    </row>
    <row r="70" spans="1:2">
      <c r="A70" s="61" t="s">
        <v>18</v>
      </c>
      <c r="B70" s="63">
        <v>953</v>
      </c>
    </row>
    <row r="71" spans="1:2">
      <c r="A71" s="61" t="s">
        <v>22</v>
      </c>
      <c r="B71" s="63">
        <v>954</v>
      </c>
    </row>
    <row r="72" spans="1:2">
      <c r="A72" s="60" t="s">
        <v>19</v>
      </c>
      <c r="B72" s="63">
        <v>1181</v>
      </c>
    </row>
    <row r="73" spans="1:2">
      <c r="A73" s="61" t="s">
        <v>18</v>
      </c>
      <c r="B73" s="63">
        <v>591</v>
      </c>
    </row>
    <row r="74" spans="1:2">
      <c r="A74" s="61" t="s">
        <v>22</v>
      </c>
      <c r="B74" s="63">
        <v>590</v>
      </c>
    </row>
    <row r="75" spans="1:2">
      <c r="A75" s="16" t="s">
        <v>48</v>
      </c>
    </row>
    <row r="76" spans="1:2">
      <c r="A76" s="60" t="s">
        <v>20</v>
      </c>
      <c r="B76" s="63">
        <v>958</v>
      </c>
    </row>
    <row r="77" spans="1:2">
      <c r="A77" s="61" t="s">
        <v>18</v>
      </c>
      <c r="B77" s="63">
        <v>472</v>
      </c>
    </row>
    <row r="78" spans="1:2">
      <c r="A78" s="61" t="s">
        <v>22</v>
      </c>
      <c r="B78" s="63">
        <v>486</v>
      </c>
    </row>
    <row r="79" spans="1:2">
      <c r="A79" s="60" t="s">
        <v>19</v>
      </c>
      <c r="B79" s="63">
        <v>31</v>
      </c>
    </row>
    <row r="80" spans="1:2">
      <c r="A80" s="61" t="s">
        <v>18</v>
      </c>
      <c r="B80" s="63">
        <v>10</v>
      </c>
    </row>
    <row r="81" spans="1:2">
      <c r="A81" s="61" t="s">
        <v>22</v>
      </c>
      <c r="B81" s="63">
        <v>21</v>
      </c>
    </row>
    <row r="82" spans="1:2">
      <c r="A82" s="60" t="s">
        <v>24</v>
      </c>
      <c r="B82" s="63">
        <v>14</v>
      </c>
    </row>
    <row r="83" spans="1:2">
      <c r="A83" s="61" t="s">
        <v>18</v>
      </c>
      <c r="B83" s="63">
        <v>8</v>
      </c>
    </row>
    <row r="84" spans="1:2">
      <c r="A84" s="61" t="s">
        <v>22</v>
      </c>
      <c r="B84" s="63">
        <v>6</v>
      </c>
    </row>
    <row r="85" spans="1:2">
      <c r="A85" s="16" t="s">
        <v>55</v>
      </c>
    </row>
    <row r="86" spans="1:2">
      <c r="A86" s="60" t="s">
        <v>55</v>
      </c>
    </row>
    <row r="87" spans="1:2">
      <c r="A87" s="61" t="s">
        <v>55</v>
      </c>
    </row>
    <row r="88" spans="1:2">
      <c r="A88" s="16" t="s">
        <v>38</v>
      </c>
    </row>
    <row r="89" spans="1:2">
      <c r="A89" s="60" t="s">
        <v>20</v>
      </c>
      <c r="B89" s="63">
        <v>14</v>
      </c>
    </row>
    <row r="90" spans="1:2">
      <c r="A90" s="61" t="s">
        <v>18</v>
      </c>
      <c r="B90" s="63">
        <v>14</v>
      </c>
    </row>
    <row r="91" spans="1:2">
      <c r="A91" s="16" t="s">
        <v>17</v>
      </c>
      <c r="B91" s="63">
        <v>60001</v>
      </c>
    </row>
  </sheetData>
  <conditionalFormatting sqref="H13">
    <cfRule type="cellIs" dxfId="27" priority="4" stopIfTrue="1" operator="lessThan">
      <formula>0</formula>
    </cfRule>
  </conditionalFormatting>
  <conditionalFormatting sqref="K3:K13">
    <cfRule type="cellIs" dxfId="26" priority="2" stopIfTrue="1" operator="lessThan">
      <formula>0</formula>
    </cfRule>
    <cfRule type="cellIs" dxfId="25" priority="3" stopIfTrue="1" operator="lessThan">
      <formula>0</formula>
    </cfRule>
  </conditionalFormatting>
  <conditionalFormatting sqref="H3:H12">
    <cfRule type="cellIs" dxfId="24" priority="1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383B3-A0D9-4CF5-A98E-CA807231C161}">
  <dimension ref="A1:K87"/>
  <sheetViews>
    <sheetView workbookViewId="0">
      <selection activeCell="N28" sqref="N28"/>
    </sheetView>
  </sheetViews>
  <sheetFormatPr defaultRowHeight="12.75"/>
  <cols>
    <col min="1" max="1" width="15.85546875" bestFit="1" customWidth="1"/>
    <col min="2" max="2" width="14" bestFit="1" customWidth="1"/>
  </cols>
  <sheetData>
    <row r="1" spans="1:11" ht="13.5" thickBot="1">
      <c r="A1" t="s">
        <v>30</v>
      </c>
      <c r="B1" t="s">
        <v>62</v>
      </c>
      <c r="F1" t="s">
        <v>63</v>
      </c>
      <c r="G1" t="s">
        <v>63</v>
      </c>
      <c r="H1" t="s">
        <v>63</v>
      </c>
      <c r="I1" t="s">
        <v>63</v>
      </c>
      <c r="J1" t="s">
        <v>63</v>
      </c>
      <c r="K1" t="s">
        <v>63</v>
      </c>
    </row>
    <row r="2" spans="1:11" ht="27" thickBot="1">
      <c r="A2" t="s">
        <v>31</v>
      </c>
      <c r="B2" t="s">
        <v>64</v>
      </c>
      <c r="E2" s="45" t="s">
        <v>16</v>
      </c>
      <c r="F2" s="46" t="s">
        <v>65</v>
      </c>
      <c r="G2" s="47" t="s">
        <v>66</v>
      </c>
      <c r="H2" s="48" t="s">
        <v>11</v>
      </c>
      <c r="I2" s="49" t="s">
        <v>13</v>
      </c>
      <c r="J2" s="49" t="s">
        <v>12</v>
      </c>
      <c r="K2" s="50" t="s">
        <v>11</v>
      </c>
    </row>
    <row r="3" spans="1:11">
      <c r="A3" t="s">
        <v>29</v>
      </c>
      <c r="E3" s="51" t="s">
        <v>10</v>
      </c>
      <c r="F3" s="52">
        <v>1415</v>
      </c>
      <c r="G3" s="52">
        <v>450</v>
      </c>
      <c r="H3" s="53">
        <v>2.1444444444444444</v>
      </c>
      <c r="I3" s="54">
        <v>2624</v>
      </c>
      <c r="J3" s="54">
        <v>590</v>
      </c>
      <c r="K3" s="53">
        <v>3.4474576271186441</v>
      </c>
    </row>
    <row r="4" spans="1:11">
      <c r="A4" t="s">
        <v>20</v>
      </c>
      <c r="B4">
        <v>12661</v>
      </c>
      <c r="E4" s="55" t="s">
        <v>9</v>
      </c>
      <c r="F4" s="52">
        <v>4684</v>
      </c>
      <c r="G4" s="52">
        <v>947</v>
      </c>
      <c r="H4" s="53">
        <v>3.9461457233368531</v>
      </c>
      <c r="I4" s="54">
        <v>13089</v>
      </c>
      <c r="J4" s="54">
        <v>8479</v>
      </c>
      <c r="K4" s="53">
        <v>0.54369619058851282</v>
      </c>
    </row>
    <row r="5" spans="1:11">
      <c r="A5" t="s">
        <v>18</v>
      </c>
      <c r="B5">
        <v>12661</v>
      </c>
      <c r="E5" s="55" t="s">
        <v>8</v>
      </c>
      <c r="F5" s="52">
        <v>0</v>
      </c>
      <c r="G5" s="52">
        <v>0</v>
      </c>
      <c r="H5" s="53">
        <v>0</v>
      </c>
      <c r="I5" s="54">
        <v>0</v>
      </c>
      <c r="J5" s="54">
        <v>0</v>
      </c>
      <c r="K5" s="53">
        <v>0</v>
      </c>
    </row>
    <row r="6" spans="1:11">
      <c r="A6" t="s">
        <v>19</v>
      </c>
      <c r="B6">
        <v>4004</v>
      </c>
      <c r="E6" s="55" t="s">
        <v>7</v>
      </c>
      <c r="F6" s="52">
        <v>0</v>
      </c>
      <c r="G6" s="52">
        <v>0</v>
      </c>
      <c r="H6" s="53">
        <v>0</v>
      </c>
      <c r="I6" s="54">
        <v>0</v>
      </c>
      <c r="J6" s="54">
        <v>0</v>
      </c>
      <c r="K6" s="53">
        <v>0</v>
      </c>
    </row>
    <row r="7" spans="1:11">
      <c r="A7" t="s">
        <v>18</v>
      </c>
      <c r="B7">
        <v>4004</v>
      </c>
      <c r="E7" s="55" t="s">
        <v>6</v>
      </c>
      <c r="F7" s="52">
        <v>16665</v>
      </c>
      <c r="G7" s="52">
        <v>17064</v>
      </c>
      <c r="H7" s="53">
        <v>-2.338255977496484E-2</v>
      </c>
      <c r="I7" s="54">
        <v>42838</v>
      </c>
      <c r="J7" s="54">
        <v>46503</v>
      </c>
      <c r="K7" s="53">
        <v>-7.8812119648194734E-2</v>
      </c>
    </row>
    <row r="8" spans="1:11">
      <c r="A8" t="s">
        <v>28</v>
      </c>
      <c r="E8" s="55" t="s">
        <v>5</v>
      </c>
      <c r="F8" s="52">
        <v>12310</v>
      </c>
      <c r="G8" s="52">
        <v>10850</v>
      </c>
      <c r="H8" s="53">
        <v>0.13456221198156681</v>
      </c>
      <c r="I8" s="54">
        <v>32335</v>
      </c>
      <c r="J8" s="54">
        <v>29903</v>
      </c>
      <c r="K8" s="53">
        <v>8.1329632478346653E-2</v>
      </c>
    </row>
    <row r="9" spans="1:11">
      <c r="A9" t="s">
        <v>20</v>
      </c>
      <c r="B9">
        <v>7908</v>
      </c>
      <c r="E9" s="55" t="s">
        <v>4</v>
      </c>
      <c r="F9" s="52">
        <v>11961</v>
      </c>
      <c r="G9" s="52">
        <v>11717</v>
      </c>
      <c r="H9" s="53">
        <v>2.082444311683878E-2</v>
      </c>
      <c r="I9" s="54">
        <v>51893</v>
      </c>
      <c r="J9" s="54">
        <v>49823</v>
      </c>
      <c r="K9" s="53">
        <v>4.1547076651345764E-2</v>
      </c>
    </row>
    <row r="10" spans="1:11">
      <c r="A10" t="s">
        <v>18</v>
      </c>
      <c r="B10">
        <v>4000</v>
      </c>
      <c r="E10" s="55" t="s">
        <v>3</v>
      </c>
      <c r="F10" s="52">
        <v>13315</v>
      </c>
      <c r="G10" s="52">
        <v>13966</v>
      </c>
      <c r="H10" s="53">
        <v>-4.66132034942002E-2</v>
      </c>
      <c r="I10" s="54">
        <v>45173</v>
      </c>
      <c r="J10" s="54">
        <v>43944</v>
      </c>
      <c r="K10" s="53">
        <v>2.7967413071181505E-2</v>
      </c>
    </row>
    <row r="11" spans="1:11">
      <c r="A11" t="s">
        <v>23</v>
      </c>
      <c r="B11">
        <v>68</v>
      </c>
      <c r="E11" s="55" t="s">
        <v>2</v>
      </c>
      <c r="F11" s="52">
        <v>17743</v>
      </c>
      <c r="G11" s="52">
        <v>20905</v>
      </c>
      <c r="H11" s="53">
        <v>-0.15125568045922028</v>
      </c>
      <c r="I11" s="54">
        <v>59405</v>
      </c>
      <c r="J11" s="54">
        <v>65435</v>
      </c>
      <c r="K11" s="53">
        <v>-9.2152517765721711E-2</v>
      </c>
    </row>
    <row r="12" spans="1:11">
      <c r="A12" t="s">
        <v>22</v>
      </c>
      <c r="B12">
        <v>3840</v>
      </c>
      <c r="E12" s="55" t="s">
        <v>1</v>
      </c>
      <c r="F12" s="52">
        <v>2801</v>
      </c>
      <c r="G12" s="52">
        <v>2381</v>
      </c>
      <c r="H12" s="53">
        <v>0.17639647207055859</v>
      </c>
      <c r="I12" s="54">
        <v>13283</v>
      </c>
      <c r="J12" s="54">
        <v>14535</v>
      </c>
      <c r="K12" s="53">
        <v>-8.613691090471276E-2</v>
      </c>
    </row>
    <row r="13" spans="1:11">
      <c r="A13" t="s">
        <v>19</v>
      </c>
      <c r="B13">
        <v>925</v>
      </c>
      <c r="E13" s="55" t="s">
        <v>0</v>
      </c>
      <c r="F13" s="56">
        <v>80894</v>
      </c>
      <c r="G13" s="57">
        <v>78280</v>
      </c>
      <c r="H13" s="58">
        <v>3.3392948390393459E-2</v>
      </c>
      <c r="I13" s="56">
        <v>260640</v>
      </c>
      <c r="J13" s="56">
        <v>259212</v>
      </c>
      <c r="K13" s="58">
        <v>5.509004212767927E-3</v>
      </c>
    </row>
    <row r="14" spans="1:11">
      <c r="A14" t="s">
        <v>18</v>
      </c>
      <c r="B14">
        <v>492</v>
      </c>
    </row>
    <row r="15" spans="1:11">
      <c r="A15" t="s">
        <v>23</v>
      </c>
      <c r="B15">
        <v>15</v>
      </c>
    </row>
    <row r="16" spans="1:11">
      <c r="A16" t="s">
        <v>22</v>
      </c>
      <c r="B16">
        <v>418</v>
      </c>
    </row>
    <row r="17" spans="1:2">
      <c r="A17" t="s">
        <v>24</v>
      </c>
      <c r="B17">
        <v>173</v>
      </c>
    </row>
    <row r="18" spans="1:2">
      <c r="A18" t="s">
        <v>18</v>
      </c>
      <c r="B18">
        <v>90</v>
      </c>
    </row>
    <row r="19" spans="1:2">
      <c r="A19" t="s">
        <v>23</v>
      </c>
      <c r="B19">
        <v>6</v>
      </c>
    </row>
    <row r="20" spans="1:2">
      <c r="A20" t="s">
        <v>22</v>
      </c>
      <c r="B20">
        <v>77</v>
      </c>
    </row>
    <row r="21" spans="1:2">
      <c r="A21" t="s">
        <v>27</v>
      </c>
    </row>
    <row r="22" spans="1:2">
      <c r="A22" t="s">
        <v>20</v>
      </c>
      <c r="B22">
        <v>2412</v>
      </c>
    </row>
    <row r="23" spans="1:2">
      <c r="A23" t="s">
        <v>18</v>
      </c>
      <c r="B23">
        <v>1215</v>
      </c>
    </row>
    <row r="24" spans="1:2">
      <c r="A24" t="s">
        <v>23</v>
      </c>
      <c r="B24">
        <v>5</v>
      </c>
    </row>
    <row r="25" spans="1:2">
      <c r="A25" t="s">
        <v>22</v>
      </c>
      <c r="B25">
        <v>1192</v>
      </c>
    </row>
    <row r="26" spans="1:2">
      <c r="A26" t="s">
        <v>19</v>
      </c>
      <c r="B26">
        <v>328</v>
      </c>
    </row>
    <row r="27" spans="1:2">
      <c r="A27" t="s">
        <v>18</v>
      </c>
      <c r="B27">
        <v>159</v>
      </c>
    </row>
    <row r="28" spans="1:2">
      <c r="A28" t="s">
        <v>22</v>
      </c>
      <c r="B28">
        <v>169</v>
      </c>
    </row>
    <row r="29" spans="1:2">
      <c r="A29" t="s">
        <v>24</v>
      </c>
      <c r="B29">
        <v>61</v>
      </c>
    </row>
    <row r="30" spans="1:2">
      <c r="A30" t="s">
        <v>18</v>
      </c>
      <c r="B30">
        <v>29</v>
      </c>
    </row>
    <row r="31" spans="1:2">
      <c r="A31" t="s">
        <v>22</v>
      </c>
      <c r="B31">
        <v>32</v>
      </c>
    </row>
    <row r="32" spans="1:2">
      <c r="A32" t="s">
        <v>26</v>
      </c>
    </row>
    <row r="33" spans="1:2">
      <c r="A33" t="s">
        <v>20</v>
      </c>
      <c r="B33">
        <v>15444</v>
      </c>
    </row>
    <row r="34" spans="1:2">
      <c r="A34" t="s">
        <v>18</v>
      </c>
      <c r="B34">
        <v>7038</v>
      </c>
    </row>
    <row r="35" spans="1:2">
      <c r="A35" t="s">
        <v>23</v>
      </c>
      <c r="B35">
        <v>470</v>
      </c>
    </row>
    <row r="36" spans="1:2">
      <c r="A36" t="s">
        <v>22</v>
      </c>
      <c r="B36">
        <v>7936</v>
      </c>
    </row>
    <row r="37" spans="1:2">
      <c r="A37" t="s">
        <v>19</v>
      </c>
      <c r="B37">
        <v>1859</v>
      </c>
    </row>
    <row r="38" spans="1:2">
      <c r="A38" t="s">
        <v>18</v>
      </c>
      <c r="B38">
        <v>747</v>
      </c>
    </row>
    <row r="39" spans="1:2">
      <c r="A39" t="s">
        <v>23</v>
      </c>
      <c r="B39">
        <v>110</v>
      </c>
    </row>
    <row r="40" spans="1:2">
      <c r="A40" t="s">
        <v>22</v>
      </c>
      <c r="B40">
        <v>1002</v>
      </c>
    </row>
    <row r="41" spans="1:2">
      <c r="A41" t="s">
        <v>24</v>
      </c>
      <c r="B41">
        <v>440</v>
      </c>
    </row>
    <row r="42" spans="1:2">
      <c r="A42" t="s">
        <v>18</v>
      </c>
      <c r="B42">
        <v>179</v>
      </c>
    </row>
    <row r="43" spans="1:2">
      <c r="A43" t="s">
        <v>23</v>
      </c>
      <c r="B43">
        <v>24</v>
      </c>
    </row>
    <row r="44" spans="1:2">
      <c r="A44" t="s">
        <v>22</v>
      </c>
      <c r="B44">
        <v>237</v>
      </c>
    </row>
    <row r="45" spans="1:2">
      <c r="A45" t="s">
        <v>25</v>
      </c>
    </row>
    <row r="46" spans="1:2">
      <c r="A46" t="s">
        <v>20</v>
      </c>
      <c r="B46">
        <v>10791</v>
      </c>
    </row>
    <row r="47" spans="1:2">
      <c r="A47" t="s">
        <v>18</v>
      </c>
      <c r="B47">
        <v>5328</v>
      </c>
    </row>
    <row r="48" spans="1:2">
      <c r="A48" t="s">
        <v>23</v>
      </c>
      <c r="B48">
        <v>314</v>
      </c>
    </row>
    <row r="49" spans="1:2">
      <c r="A49" t="s">
        <v>22</v>
      </c>
      <c r="B49">
        <v>5149</v>
      </c>
    </row>
    <row r="50" spans="1:2">
      <c r="A50" t="s">
        <v>19</v>
      </c>
      <c r="B50">
        <v>2211</v>
      </c>
    </row>
    <row r="51" spans="1:2">
      <c r="A51" t="s">
        <v>18</v>
      </c>
      <c r="B51">
        <v>1200</v>
      </c>
    </row>
    <row r="52" spans="1:2">
      <c r="A52" t="s">
        <v>23</v>
      </c>
      <c r="B52">
        <v>29</v>
      </c>
    </row>
    <row r="53" spans="1:2">
      <c r="A53" t="s">
        <v>22</v>
      </c>
      <c r="B53">
        <v>982</v>
      </c>
    </row>
    <row r="54" spans="1:2">
      <c r="A54" t="s">
        <v>24</v>
      </c>
      <c r="B54">
        <v>313</v>
      </c>
    </row>
    <row r="55" spans="1:2">
      <c r="A55" t="s">
        <v>18</v>
      </c>
      <c r="B55">
        <v>166</v>
      </c>
    </row>
    <row r="56" spans="1:2">
      <c r="A56" t="s">
        <v>23</v>
      </c>
      <c r="B56">
        <v>5</v>
      </c>
    </row>
    <row r="57" spans="1:2">
      <c r="A57" t="s">
        <v>22</v>
      </c>
      <c r="B57">
        <v>142</v>
      </c>
    </row>
    <row r="58" spans="1:2">
      <c r="A58" t="s">
        <v>21</v>
      </c>
    </row>
    <row r="59" spans="1:2">
      <c r="A59" t="s">
        <v>20</v>
      </c>
      <c r="B59">
        <v>11231</v>
      </c>
    </row>
    <row r="60" spans="1:2">
      <c r="A60" t="s">
        <v>18</v>
      </c>
      <c r="B60">
        <v>11231</v>
      </c>
    </row>
    <row r="61" spans="1:2">
      <c r="A61" t="s">
        <v>19</v>
      </c>
      <c r="B61">
        <v>1079</v>
      </c>
    </row>
    <row r="62" spans="1:2">
      <c r="A62" t="s">
        <v>18</v>
      </c>
      <c r="B62">
        <v>1079</v>
      </c>
    </row>
    <row r="63" spans="1:2">
      <c r="A63" t="s">
        <v>32</v>
      </c>
    </row>
    <row r="64" spans="1:2">
      <c r="A64" t="s">
        <v>20</v>
      </c>
      <c r="B64">
        <v>2747</v>
      </c>
    </row>
    <row r="65" spans="1:2">
      <c r="A65" t="s">
        <v>18</v>
      </c>
      <c r="B65">
        <v>1356</v>
      </c>
    </row>
    <row r="66" spans="1:2">
      <c r="A66" t="s">
        <v>22</v>
      </c>
      <c r="B66">
        <v>1391</v>
      </c>
    </row>
    <row r="67" spans="1:2">
      <c r="A67" t="s">
        <v>19</v>
      </c>
      <c r="B67">
        <v>208</v>
      </c>
    </row>
    <row r="68" spans="1:2">
      <c r="A68" t="s">
        <v>18</v>
      </c>
      <c r="B68">
        <v>100</v>
      </c>
    </row>
    <row r="69" spans="1:2">
      <c r="A69" t="s">
        <v>22</v>
      </c>
      <c r="B69">
        <v>108</v>
      </c>
    </row>
    <row r="70" spans="1:2">
      <c r="A70" t="s">
        <v>37</v>
      </c>
    </row>
    <row r="71" spans="1:2">
      <c r="A71" t="s">
        <v>20</v>
      </c>
      <c r="B71">
        <v>3927</v>
      </c>
    </row>
    <row r="72" spans="1:2">
      <c r="A72" t="s">
        <v>18</v>
      </c>
      <c r="B72">
        <v>1969</v>
      </c>
    </row>
    <row r="73" spans="1:2">
      <c r="A73" t="s">
        <v>22</v>
      </c>
      <c r="B73">
        <v>1958</v>
      </c>
    </row>
    <row r="74" spans="1:2">
      <c r="A74" t="s">
        <v>19</v>
      </c>
      <c r="B74">
        <v>757</v>
      </c>
    </row>
    <row r="75" spans="1:2">
      <c r="A75" t="s">
        <v>18</v>
      </c>
      <c r="B75">
        <v>374</v>
      </c>
    </row>
    <row r="76" spans="1:2">
      <c r="A76" t="s">
        <v>22</v>
      </c>
      <c r="B76">
        <v>383</v>
      </c>
    </row>
    <row r="77" spans="1:2">
      <c r="A77" t="s">
        <v>48</v>
      </c>
    </row>
    <row r="78" spans="1:2">
      <c r="A78" t="s">
        <v>20</v>
      </c>
      <c r="B78">
        <v>1349</v>
      </c>
    </row>
    <row r="79" spans="1:2">
      <c r="A79" t="s">
        <v>18</v>
      </c>
      <c r="B79">
        <v>683</v>
      </c>
    </row>
    <row r="80" spans="1:2">
      <c r="A80" t="s">
        <v>22</v>
      </c>
      <c r="B80">
        <v>666</v>
      </c>
    </row>
    <row r="81" spans="1:2">
      <c r="A81" t="s">
        <v>19</v>
      </c>
      <c r="B81">
        <v>51</v>
      </c>
    </row>
    <row r="82" spans="1:2">
      <c r="A82" t="s">
        <v>18</v>
      </c>
      <c r="B82">
        <v>38</v>
      </c>
    </row>
    <row r="83" spans="1:2">
      <c r="A83" t="s">
        <v>22</v>
      </c>
      <c r="B83">
        <v>13</v>
      </c>
    </row>
    <row r="84" spans="1:2">
      <c r="A84" t="s">
        <v>24</v>
      </c>
      <c r="B84">
        <v>15</v>
      </c>
    </row>
    <row r="85" spans="1:2">
      <c r="A85" t="s">
        <v>18</v>
      </c>
      <c r="B85">
        <v>12</v>
      </c>
    </row>
    <row r="86" spans="1:2">
      <c r="A86" t="s">
        <v>22</v>
      </c>
      <c r="B86">
        <v>3</v>
      </c>
    </row>
    <row r="87" spans="1:2">
      <c r="A87" t="s">
        <v>17</v>
      </c>
      <c r="B87">
        <v>80894</v>
      </c>
    </row>
  </sheetData>
  <conditionalFormatting sqref="H13">
    <cfRule type="cellIs" dxfId="23" priority="4" stopIfTrue="1" operator="lessThan">
      <formula>0</formula>
    </cfRule>
  </conditionalFormatting>
  <conditionalFormatting sqref="K3:K13">
    <cfRule type="cellIs" dxfId="22" priority="2" stopIfTrue="1" operator="lessThan">
      <formula>0</formula>
    </cfRule>
    <cfRule type="cellIs" dxfId="21" priority="3" stopIfTrue="1" operator="lessThan">
      <formula>0</formula>
    </cfRule>
  </conditionalFormatting>
  <conditionalFormatting sqref="H3:H12">
    <cfRule type="cellIs" dxfId="20" priority="1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D74B4-5CD2-4080-B056-4BA99B603742}">
  <dimension ref="A1:K86"/>
  <sheetViews>
    <sheetView workbookViewId="0">
      <selection activeCell="Q24" sqref="Q24"/>
    </sheetView>
  </sheetViews>
  <sheetFormatPr defaultRowHeight="12.75"/>
  <cols>
    <col min="1" max="1" width="15.85546875" bestFit="1" customWidth="1"/>
    <col min="2" max="2" width="14" bestFit="1" customWidth="1"/>
    <col min="5" max="5" width="12.85546875" customWidth="1"/>
  </cols>
  <sheetData>
    <row r="1" spans="1:11" ht="13.5" thickBot="1">
      <c r="A1" t="s">
        <v>30</v>
      </c>
      <c r="B1" t="s">
        <v>62</v>
      </c>
      <c r="F1" t="s">
        <v>67</v>
      </c>
      <c r="G1" t="s">
        <v>67</v>
      </c>
      <c r="H1" t="s">
        <v>67</v>
      </c>
      <c r="I1" t="s">
        <v>67</v>
      </c>
      <c r="J1" t="s">
        <v>67</v>
      </c>
      <c r="K1" t="s">
        <v>67</v>
      </c>
    </row>
    <row r="2" spans="1:11" ht="27" thickBot="1">
      <c r="A2" t="s">
        <v>31</v>
      </c>
      <c r="B2" t="s">
        <v>64</v>
      </c>
      <c r="E2" s="45" t="s">
        <v>16</v>
      </c>
      <c r="F2" s="46" t="s">
        <v>68</v>
      </c>
      <c r="G2" s="47" t="s">
        <v>69</v>
      </c>
      <c r="H2" s="48" t="s">
        <v>11</v>
      </c>
      <c r="I2" s="49" t="s">
        <v>13</v>
      </c>
      <c r="J2" s="49" t="s">
        <v>12</v>
      </c>
      <c r="K2" s="50" t="s">
        <v>11</v>
      </c>
    </row>
    <row r="3" spans="1:11">
      <c r="A3" t="s">
        <v>29</v>
      </c>
      <c r="E3" s="51" t="s">
        <v>10</v>
      </c>
      <c r="F3" s="52">
        <v>1300</v>
      </c>
      <c r="G3" s="52">
        <v>771</v>
      </c>
      <c r="H3" s="53">
        <v>0</v>
      </c>
      <c r="I3" s="54">
        <v>3924</v>
      </c>
      <c r="J3" s="54">
        <v>1361</v>
      </c>
      <c r="K3" s="53">
        <v>0</v>
      </c>
    </row>
    <row r="4" spans="1:11">
      <c r="A4" t="s">
        <v>20</v>
      </c>
      <c r="B4">
        <v>12593</v>
      </c>
      <c r="E4" s="55" t="s">
        <v>9</v>
      </c>
      <c r="F4" s="52">
        <v>3998</v>
      </c>
      <c r="G4" s="52">
        <v>1319</v>
      </c>
      <c r="H4" s="53">
        <v>0</v>
      </c>
      <c r="I4" s="54">
        <v>17087</v>
      </c>
      <c r="J4" s="54">
        <v>9798</v>
      </c>
      <c r="K4" s="53">
        <v>0</v>
      </c>
    </row>
    <row r="5" spans="1:11">
      <c r="A5" t="s">
        <v>18</v>
      </c>
      <c r="B5">
        <v>12593</v>
      </c>
      <c r="E5" s="55" t="s">
        <v>8</v>
      </c>
      <c r="F5" s="52">
        <v>0</v>
      </c>
      <c r="G5" s="52">
        <v>0</v>
      </c>
      <c r="H5" s="53">
        <v>0</v>
      </c>
      <c r="I5" s="54">
        <v>0</v>
      </c>
      <c r="J5" s="54">
        <v>0</v>
      </c>
      <c r="K5" s="53">
        <v>0</v>
      </c>
    </row>
    <row r="6" spans="1:11">
      <c r="A6" t="s">
        <v>19</v>
      </c>
      <c r="B6">
        <v>4487</v>
      </c>
      <c r="E6" s="55" t="s">
        <v>7</v>
      </c>
      <c r="F6" s="52">
        <v>0</v>
      </c>
      <c r="G6" s="52">
        <v>0</v>
      </c>
      <c r="H6" s="53">
        <v>0</v>
      </c>
      <c r="I6" s="54">
        <v>0</v>
      </c>
      <c r="J6" s="54">
        <v>0</v>
      </c>
      <c r="K6" s="53">
        <v>0</v>
      </c>
    </row>
    <row r="7" spans="1:11">
      <c r="A7" t="s">
        <v>18</v>
      </c>
      <c r="B7">
        <v>4487</v>
      </c>
      <c r="E7" s="55" t="s">
        <v>6</v>
      </c>
      <c r="F7" s="52">
        <v>17080</v>
      </c>
      <c r="G7" s="52">
        <v>16973</v>
      </c>
      <c r="H7" s="53">
        <v>6.3041300889648266E-3</v>
      </c>
      <c r="I7" s="54">
        <v>59918</v>
      </c>
      <c r="J7" s="54">
        <v>63476</v>
      </c>
      <c r="K7" s="53">
        <v>-5.6052681328376076E-2</v>
      </c>
    </row>
    <row r="8" spans="1:11">
      <c r="A8" t="s">
        <v>28</v>
      </c>
      <c r="E8" s="55" t="s">
        <v>5</v>
      </c>
      <c r="F8" s="52">
        <v>11420</v>
      </c>
      <c r="G8" s="52">
        <v>11198</v>
      </c>
      <c r="H8" s="53">
        <v>1.9824968744418647E-2</v>
      </c>
      <c r="I8" s="54">
        <v>43755</v>
      </c>
      <c r="J8" s="54">
        <v>41101</v>
      </c>
      <c r="K8" s="53">
        <v>6.4572638135325169E-2</v>
      </c>
    </row>
    <row r="9" spans="1:11">
      <c r="A9" t="s">
        <v>20</v>
      </c>
      <c r="B9">
        <v>7903</v>
      </c>
      <c r="E9" s="55" t="s">
        <v>4</v>
      </c>
      <c r="F9" s="52">
        <v>13124</v>
      </c>
      <c r="G9" s="52">
        <v>14704</v>
      </c>
      <c r="H9" s="53">
        <v>-0.10745375408052231</v>
      </c>
      <c r="I9" s="54">
        <v>65017</v>
      </c>
      <c r="J9" s="54">
        <v>64527</v>
      </c>
      <c r="K9" s="53">
        <v>7.59372045810281E-3</v>
      </c>
    </row>
    <row r="10" spans="1:11">
      <c r="A10" t="s">
        <v>18</v>
      </c>
      <c r="B10">
        <v>4071</v>
      </c>
      <c r="E10" s="55" t="s">
        <v>3</v>
      </c>
      <c r="F10" s="52">
        <v>20776</v>
      </c>
      <c r="G10" s="52">
        <v>20337</v>
      </c>
      <c r="H10" s="53">
        <v>2.1586271328121159E-2</v>
      </c>
      <c r="I10" s="54">
        <v>65949</v>
      </c>
      <c r="J10" s="54">
        <v>64281</v>
      </c>
      <c r="K10" s="53">
        <v>2.5948569561767863E-2</v>
      </c>
    </row>
    <row r="11" spans="1:11">
      <c r="A11" t="s">
        <v>23</v>
      </c>
      <c r="B11">
        <v>56</v>
      </c>
      <c r="E11" s="55" t="s">
        <v>2</v>
      </c>
      <c r="F11" s="52">
        <v>21642</v>
      </c>
      <c r="G11" s="52">
        <v>22232</v>
      </c>
      <c r="H11" s="53">
        <v>-2.6538323137819359E-2</v>
      </c>
      <c r="I11" s="54">
        <v>81047</v>
      </c>
      <c r="J11" s="54">
        <v>87667</v>
      </c>
      <c r="K11" s="53">
        <v>-7.5513020863038544E-2</v>
      </c>
    </row>
    <row r="12" spans="1:11">
      <c r="A12" t="s">
        <v>22</v>
      </c>
      <c r="B12">
        <v>3776</v>
      </c>
      <c r="E12" s="55" t="s">
        <v>1</v>
      </c>
      <c r="F12" s="52">
        <v>3281</v>
      </c>
      <c r="G12" s="52">
        <v>3995</v>
      </c>
      <c r="H12" s="53">
        <v>-0.17872340425531916</v>
      </c>
      <c r="I12" s="54">
        <v>16564</v>
      </c>
      <c r="J12" s="54">
        <v>18530</v>
      </c>
      <c r="K12" s="53">
        <v>-0.10609821910415543</v>
      </c>
    </row>
    <row r="13" spans="1:11">
      <c r="A13" t="s">
        <v>19</v>
      </c>
      <c r="B13">
        <v>1366</v>
      </c>
      <c r="E13" s="55" t="s">
        <v>0</v>
      </c>
      <c r="F13" s="56">
        <v>92621</v>
      </c>
      <c r="G13" s="57">
        <v>91529</v>
      </c>
      <c r="H13" s="58">
        <v>1.1930644932207279E-2</v>
      </c>
      <c r="I13" s="56">
        <v>353261</v>
      </c>
      <c r="J13" s="56">
        <v>350741</v>
      </c>
      <c r="K13" s="58">
        <v>7.1847887757633122E-3</v>
      </c>
    </row>
    <row r="14" spans="1:11">
      <c r="A14" t="s">
        <v>18</v>
      </c>
      <c r="B14">
        <v>726</v>
      </c>
    </row>
    <row r="15" spans="1:11">
      <c r="A15" t="s">
        <v>23</v>
      </c>
      <c r="B15">
        <v>14</v>
      </c>
    </row>
    <row r="16" spans="1:11">
      <c r="A16" t="s">
        <v>22</v>
      </c>
      <c r="B16">
        <v>626</v>
      </c>
    </row>
    <row r="17" spans="1:2">
      <c r="A17" t="s">
        <v>24</v>
      </c>
      <c r="B17">
        <v>203</v>
      </c>
    </row>
    <row r="18" spans="1:2">
      <c r="A18" t="s">
        <v>18</v>
      </c>
      <c r="B18">
        <v>100</v>
      </c>
    </row>
    <row r="19" spans="1:2">
      <c r="A19" t="s">
        <v>22</v>
      </c>
      <c r="B19">
        <v>103</v>
      </c>
    </row>
    <row r="20" spans="1:2">
      <c r="A20" t="s">
        <v>27</v>
      </c>
    </row>
    <row r="21" spans="1:2">
      <c r="A21" t="s">
        <v>20</v>
      </c>
      <c r="B21">
        <v>2539</v>
      </c>
    </row>
    <row r="22" spans="1:2">
      <c r="A22" t="s">
        <v>18</v>
      </c>
      <c r="B22">
        <v>1327</v>
      </c>
    </row>
    <row r="23" spans="1:2">
      <c r="A23" t="s">
        <v>23</v>
      </c>
      <c r="B23">
        <v>2</v>
      </c>
    </row>
    <row r="24" spans="1:2">
      <c r="A24" t="s">
        <v>22</v>
      </c>
      <c r="B24">
        <v>1210</v>
      </c>
    </row>
    <row r="25" spans="1:2">
      <c r="A25" t="s">
        <v>19</v>
      </c>
      <c r="B25">
        <v>665</v>
      </c>
    </row>
    <row r="26" spans="1:2">
      <c r="A26" t="s">
        <v>18</v>
      </c>
      <c r="B26">
        <v>355</v>
      </c>
    </row>
    <row r="27" spans="1:2">
      <c r="A27" t="s">
        <v>22</v>
      </c>
      <c r="B27">
        <v>310</v>
      </c>
    </row>
    <row r="28" spans="1:2">
      <c r="A28" t="s">
        <v>24</v>
      </c>
      <c r="B28">
        <v>77</v>
      </c>
    </row>
    <row r="29" spans="1:2">
      <c r="A29" t="s">
        <v>18</v>
      </c>
      <c r="B29">
        <v>36</v>
      </c>
    </row>
    <row r="30" spans="1:2">
      <c r="A30" t="s">
        <v>22</v>
      </c>
      <c r="B30">
        <v>41</v>
      </c>
    </row>
    <row r="31" spans="1:2">
      <c r="A31" t="s">
        <v>26</v>
      </c>
    </row>
    <row r="32" spans="1:2">
      <c r="A32" t="s">
        <v>20</v>
      </c>
      <c r="B32">
        <v>17079</v>
      </c>
    </row>
    <row r="33" spans="1:2">
      <c r="A33" t="s">
        <v>18</v>
      </c>
      <c r="B33">
        <v>8301</v>
      </c>
    </row>
    <row r="34" spans="1:2">
      <c r="A34" t="s">
        <v>23</v>
      </c>
      <c r="B34">
        <v>283</v>
      </c>
    </row>
    <row r="35" spans="1:2">
      <c r="A35" t="s">
        <v>22</v>
      </c>
      <c r="B35">
        <v>8495</v>
      </c>
    </row>
    <row r="36" spans="1:2">
      <c r="A36" t="s">
        <v>19</v>
      </c>
      <c r="B36">
        <v>3862</v>
      </c>
    </row>
    <row r="37" spans="1:2">
      <c r="A37" t="s">
        <v>18</v>
      </c>
      <c r="B37">
        <v>1952</v>
      </c>
    </row>
    <row r="38" spans="1:2">
      <c r="A38" t="s">
        <v>23</v>
      </c>
      <c r="B38">
        <v>70</v>
      </c>
    </row>
    <row r="39" spans="1:2">
      <c r="A39" t="s">
        <v>22</v>
      </c>
      <c r="B39">
        <v>1840</v>
      </c>
    </row>
    <row r="40" spans="1:2">
      <c r="A40" t="s">
        <v>24</v>
      </c>
      <c r="B40">
        <v>701</v>
      </c>
    </row>
    <row r="41" spans="1:2">
      <c r="A41" t="s">
        <v>18</v>
      </c>
      <c r="B41">
        <v>364</v>
      </c>
    </row>
    <row r="42" spans="1:2">
      <c r="A42" t="s">
        <v>23</v>
      </c>
      <c r="B42">
        <v>8</v>
      </c>
    </row>
    <row r="43" spans="1:2">
      <c r="A43" t="s">
        <v>22</v>
      </c>
      <c r="B43">
        <v>329</v>
      </c>
    </row>
    <row r="44" spans="1:2">
      <c r="A44" t="s">
        <v>25</v>
      </c>
    </row>
    <row r="45" spans="1:2">
      <c r="A45" t="s">
        <v>20</v>
      </c>
      <c r="B45">
        <v>16398</v>
      </c>
    </row>
    <row r="46" spans="1:2">
      <c r="A46" t="s">
        <v>18</v>
      </c>
      <c r="B46">
        <v>8281</v>
      </c>
    </row>
    <row r="47" spans="1:2">
      <c r="A47" t="s">
        <v>23</v>
      </c>
      <c r="B47">
        <v>764</v>
      </c>
    </row>
    <row r="48" spans="1:2">
      <c r="A48" t="s">
        <v>22</v>
      </c>
      <c r="B48">
        <v>7353</v>
      </c>
    </row>
    <row r="49" spans="1:2">
      <c r="A49" t="s">
        <v>19</v>
      </c>
      <c r="B49">
        <v>3786</v>
      </c>
    </row>
    <row r="50" spans="1:2">
      <c r="A50" t="s">
        <v>18</v>
      </c>
      <c r="B50">
        <v>1804</v>
      </c>
    </row>
    <row r="51" spans="1:2">
      <c r="A51" t="s">
        <v>23</v>
      </c>
      <c r="B51">
        <v>194</v>
      </c>
    </row>
    <row r="52" spans="1:2">
      <c r="A52" t="s">
        <v>22</v>
      </c>
      <c r="B52">
        <v>1788</v>
      </c>
    </row>
    <row r="53" spans="1:2">
      <c r="A53" t="s">
        <v>24</v>
      </c>
      <c r="B53">
        <v>592</v>
      </c>
    </row>
    <row r="54" spans="1:2">
      <c r="A54" t="s">
        <v>18</v>
      </c>
      <c r="B54">
        <v>285</v>
      </c>
    </row>
    <row r="55" spans="1:2">
      <c r="A55" t="s">
        <v>23</v>
      </c>
      <c r="B55">
        <v>34</v>
      </c>
    </row>
    <row r="56" spans="1:2">
      <c r="A56" t="s">
        <v>22</v>
      </c>
      <c r="B56">
        <v>273</v>
      </c>
    </row>
    <row r="57" spans="1:2">
      <c r="A57" t="s">
        <v>21</v>
      </c>
    </row>
    <row r="58" spans="1:2">
      <c r="A58" t="s">
        <v>20</v>
      </c>
      <c r="B58">
        <v>10088</v>
      </c>
    </row>
    <row r="59" spans="1:2">
      <c r="A59" t="s">
        <v>18</v>
      </c>
      <c r="B59">
        <v>10088</v>
      </c>
    </row>
    <row r="60" spans="1:2">
      <c r="A60" t="s">
        <v>19</v>
      </c>
      <c r="B60">
        <v>1332</v>
      </c>
    </row>
    <row r="61" spans="1:2">
      <c r="A61" t="s">
        <v>18</v>
      </c>
      <c r="B61">
        <v>1332</v>
      </c>
    </row>
    <row r="62" spans="1:2">
      <c r="A62" t="s">
        <v>32</v>
      </c>
    </row>
    <row r="63" spans="1:2">
      <c r="A63" t="s">
        <v>20</v>
      </c>
      <c r="B63">
        <v>3379</v>
      </c>
    </row>
    <row r="64" spans="1:2">
      <c r="A64" t="s">
        <v>18</v>
      </c>
      <c r="B64">
        <v>1220</v>
      </c>
    </row>
    <row r="65" spans="1:2">
      <c r="A65" t="s">
        <v>22</v>
      </c>
      <c r="B65">
        <v>2159</v>
      </c>
    </row>
    <row r="66" spans="1:2">
      <c r="A66" t="s">
        <v>19</v>
      </c>
      <c r="B66">
        <v>273</v>
      </c>
    </row>
    <row r="67" spans="1:2">
      <c r="A67" t="s">
        <v>18</v>
      </c>
      <c r="B67">
        <v>130</v>
      </c>
    </row>
    <row r="68" spans="1:2">
      <c r="A68" t="s">
        <v>22</v>
      </c>
      <c r="B68">
        <v>143</v>
      </c>
    </row>
    <row r="69" spans="1:2">
      <c r="A69" t="s">
        <v>37</v>
      </c>
    </row>
    <row r="70" spans="1:2">
      <c r="A70" t="s">
        <v>20</v>
      </c>
      <c r="B70">
        <v>3367</v>
      </c>
    </row>
    <row r="71" spans="1:2">
      <c r="A71" t="s">
        <v>18</v>
      </c>
      <c r="B71">
        <v>1678</v>
      </c>
    </row>
    <row r="72" spans="1:2">
      <c r="A72" t="s">
        <v>22</v>
      </c>
      <c r="B72">
        <v>1689</v>
      </c>
    </row>
    <row r="73" spans="1:2">
      <c r="A73" t="s">
        <v>19</v>
      </c>
      <c r="B73">
        <v>631</v>
      </c>
    </row>
    <row r="74" spans="1:2">
      <c r="A74" t="s">
        <v>18</v>
      </c>
      <c r="B74">
        <v>320</v>
      </c>
    </row>
    <row r="75" spans="1:2">
      <c r="A75" t="s">
        <v>22</v>
      </c>
      <c r="B75">
        <v>311</v>
      </c>
    </row>
    <row r="76" spans="1:2">
      <c r="A76" t="s">
        <v>48</v>
      </c>
    </row>
    <row r="77" spans="1:2">
      <c r="A77" t="s">
        <v>20</v>
      </c>
      <c r="B77">
        <v>1135</v>
      </c>
    </row>
    <row r="78" spans="1:2">
      <c r="A78" t="s">
        <v>18</v>
      </c>
      <c r="B78">
        <v>562</v>
      </c>
    </row>
    <row r="79" spans="1:2">
      <c r="A79" t="s">
        <v>22</v>
      </c>
      <c r="B79">
        <v>573</v>
      </c>
    </row>
    <row r="80" spans="1:2">
      <c r="A80" t="s">
        <v>19</v>
      </c>
      <c r="B80">
        <v>139</v>
      </c>
    </row>
    <row r="81" spans="1:2">
      <c r="A81" t="s">
        <v>18</v>
      </c>
      <c r="B81">
        <v>54</v>
      </c>
    </row>
    <row r="82" spans="1:2">
      <c r="A82" t="s">
        <v>22</v>
      </c>
      <c r="B82">
        <v>85</v>
      </c>
    </row>
    <row r="83" spans="1:2">
      <c r="A83" t="s">
        <v>24</v>
      </c>
      <c r="B83">
        <v>26</v>
      </c>
    </row>
    <row r="84" spans="1:2">
      <c r="A84" t="s">
        <v>18</v>
      </c>
      <c r="B84">
        <v>20</v>
      </c>
    </row>
    <row r="85" spans="1:2">
      <c r="A85" t="s">
        <v>22</v>
      </c>
      <c r="B85">
        <v>6</v>
      </c>
    </row>
    <row r="86" spans="1:2">
      <c r="A86" t="s">
        <v>17</v>
      </c>
      <c r="B86">
        <v>92621</v>
      </c>
    </row>
  </sheetData>
  <conditionalFormatting sqref="H13">
    <cfRule type="cellIs" dxfId="19" priority="4" stopIfTrue="1" operator="lessThan">
      <formula>0</formula>
    </cfRule>
  </conditionalFormatting>
  <conditionalFormatting sqref="K3:K13">
    <cfRule type="cellIs" dxfId="18" priority="2" stopIfTrue="1" operator="lessThan">
      <formula>0</formula>
    </cfRule>
    <cfRule type="cellIs" dxfId="17" priority="3" stopIfTrue="1" operator="lessThan">
      <formula>0</formula>
    </cfRule>
  </conditionalFormatting>
  <conditionalFormatting sqref="H3:H12">
    <cfRule type="cellIs" dxfId="16" priority="1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F8D33-BCC7-4731-B651-05F2ED57857D}">
  <dimension ref="A1:K92"/>
  <sheetViews>
    <sheetView workbookViewId="0">
      <selection activeCell="J22" sqref="J22"/>
    </sheetView>
  </sheetViews>
  <sheetFormatPr defaultRowHeight="12.75"/>
  <cols>
    <col min="1" max="1" width="15.85546875" bestFit="1" customWidth="1"/>
    <col min="2" max="2" width="14" bestFit="1" customWidth="1"/>
  </cols>
  <sheetData>
    <row r="1" spans="1:11" ht="13.5" thickBot="1">
      <c r="A1" t="s">
        <v>30</v>
      </c>
      <c r="B1" t="s">
        <v>62</v>
      </c>
    </row>
    <row r="2" spans="1:11" ht="27" thickBot="1">
      <c r="A2" t="s">
        <v>31</v>
      </c>
      <c r="B2" t="s">
        <v>64</v>
      </c>
      <c r="E2" s="45" t="s">
        <v>16</v>
      </c>
      <c r="F2" s="46" t="s">
        <v>70</v>
      </c>
      <c r="G2" s="47" t="s">
        <v>71</v>
      </c>
      <c r="H2" s="48" t="s">
        <v>11</v>
      </c>
      <c r="I2" s="49" t="s">
        <v>13</v>
      </c>
      <c r="J2" s="49" t="s">
        <v>12</v>
      </c>
      <c r="K2" s="50" t="s">
        <v>11</v>
      </c>
    </row>
    <row r="3" spans="1:11">
      <c r="A3" t="s">
        <v>29</v>
      </c>
      <c r="E3" s="51" t="s">
        <v>10</v>
      </c>
      <c r="F3" s="52">
        <v>793</v>
      </c>
      <c r="G3" s="52">
        <v>700</v>
      </c>
      <c r="H3" s="53">
        <v>0.13285714285714287</v>
      </c>
      <c r="I3" s="54">
        <v>5117</v>
      </c>
      <c r="J3" s="54">
        <v>2061</v>
      </c>
      <c r="K3" s="53">
        <v>1.482775351770985</v>
      </c>
    </row>
    <row r="4" spans="1:11">
      <c r="A4" t="s">
        <v>20</v>
      </c>
      <c r="B4">
        <v>6996</v>
      </c>
      <c r="E4" s="55" t="s">
        <v>9</v>
      </c>
      <c r="F4" s="52">
        <v>2442</v>
      </c>
      <c r="G4" s="52">
        <v>1161</v>
      </c>
      <c r="H4" s="53">
        <v>1.103359173126615</v>
      </c>
      <c r="I4" s="54">
        <v>19529</v>
      </c>
      <c r="J4" s="54">
        <v>10959</v>
      </c>
      <c r="K4" s="53">
        <v>0.78200565745049733</v>
      </c>
    </row>
    <row r="5" spans="1:11">
      <c r="A5" t="s">
        <v>18</v>
      </c>
      <c r="B5">
        <v>6996</v>
      </c>
      <c r="E5" s="55" t="s">
        <v>8</v>
      </c>
      <c r="F5" s="52">
        <v>0</v>
      </c>
      <c r="G5" s="52">
        <v>0</v>
      </c>
      <c r="H5" s="53">
        <v>0</v>
      </c>
      <c r="I5" s="54">
        <v>0</v>
      </c>
      <c r="J5" s="54">
        <v>0</v>
      </c>
      <c r="K5" s="53">
        <v>0</v>
      </c>
    </row>
    <row r="6" spans="1:11">
      <c r="A6" t="s">
        <v>19</v>
      </c>
      <c r="B6">
        <v>783</v>
      </c>
      <c r="E6" s="55" t="s">
        <v>7</v>
      </c>
      <c r="F6" s="52">
        <v>0</v>
      </c>
      <c r="G6" s="52">
        <v>0</v>
      </c>
      <c r="H6" s="53">
        <v>0</v>
      </c>
      <c r="I6" s="54">
        <v>0</v>
      </c>
      <c r="J6" s="54">
        <v>0</v>
      </c>
      <c r="K6" s="53">
        <v>0</v>
      </c>
    </row>
    <row r="7" spans="1:11">
      <c r="A7" t="s">
        <v>18</v>
      </c>
      <c r="B7">
        <v>783</v>
      </c>
      <c r="E7" s="55" t="s">
        <v>6</v>
      </c>
      <c r="F7" s="52">
        <v>7779</v>
      </c>
      <c r="G7" s="52">
        <v>8870</v>
      </c>
      <c r="H7" s="53">
        <v>-0.1229988726042841</v>
      </c>
      <c r="I7" s="54">
        <v>67697</v>
      </c>
      <c r="J7" s="54">
        <v>72346</v>
      </c>
      <c r="K7" s="53">
        <v>-6.4260636386254941E-2</v>
      </c>
    </row>
    <row r="8" spans="1:11">
      <c r="A8" t="s">
        <v>28</v>
      </c>
      <c r="E8" s="55" t="s">
        <v>5</v>
      </c>
      <c r="F8" s="52">
        <v>5961</v>
      </c>
      <c r="G8" s="52">
        <v>6546</v>
      </c>
      <c r="H8" s="53">
        <v>-8.9367552703941339E-2</v>
      </c>
      <c r="I8" s="54">
        <v>49716</v>
      </c>
      <c r="J8" s="54">
        <v>47647</v>
      </c>
      <c r="K8" s="53">
        <v>4.3423510399395557E-2</v>
      </c>
    </row>
    <row r="9" spans="1:11">
      <c r="A9" t="s">
        <v>20</v>
      </c>
      <c r="B9">
        <v>6492</v>
      </c>
      <c r="E9" s="55" t="s">
        <v>4</v>
      </c>
      <c r="F9" s="52">
        <v>7889</v>
      </c>
      <c r="G9" s="52">
        <v>7980</v>
      </c>
      <c r="H9" s="53">
        <v>-1.1403508771929825E-2</v>
      </c>
      <c r="I9" s="54">
        <v>73163</v>
      </c>
      <c r="J9" s="54">
        <v>72507</v>
      </c>
      <c r="K9" s="53">
        <v>9.0474023197760212E-3</v>
      </c>
    </row>
    <row r="10" spans="1:11">
      <c r="A10" t="s">
        <v>18</v>
      </c>
      <c r="B10">
        <v>3105</v>
      </c>
      <c r="E10" s="55" t="s">
        <v>3</v>
      </c>
      <c r="F10" s="52">
        <v>8797</v>
      </c>
      <c r="G10" s="52">
        <v>8018</v>
      </c>
      <c r="H10" s="53">
        <v>9.7156398104265407E-2</v>
      </c>
      <c r="I10" s="54">
        <v>75167</v>
      </c>
      <c r="J10" s="54">
        <v>72299</v>
      </c>
      <c r="K10" s="53">
        <v>3.9668598459176474E-2</v>
      </c>
    </row>
    <row r="11" spans="1:11">
      <c r="A11" t="s">
        <v>23</v>
      </c>
      <c r="B11">
        <v>4</v>
      </c>
      <c r="E11" s="55" t="s">
        <v>2</v>
      </c>
      <c r="F11" s="52">
        <v>11780</v>
      </c>
      <c r="G11" s="52">
        <v>10768</v>
      </c>
      <c r="H11" s="53">
        <v>9.3982169390787518E-2</v>
      </c>
      <c r="I11" s="54">
        <v>94111</v>
      </c>
      <c r="J11" s="54">
        <v>98435</v>
      </c>
      <c r="K11" s="53">
        <v>-4.3927464824503479E-2</v>
      </c>
    </row>
    <row r="12" spans="1:11">
      <c r="A12" t="s">
        <v>22</v>
      </c>
      <c r="B12">
        <v>3383</v>
      </c>
      <c r="E12" s="55" t="s">
        <v>1</v>
      </c>
      <c r="F12" s="52">
        <v>967</v>
      </c>
      <c r="G12" s="52">
        <v>3553</v>
      </c>
      <c r="H12" s="53">
        <v>-0.72783563186039968</v>
      </c>
      <c r="I12" s="54">
        <v>19303</v>
      </c>
      <c r="J12" s="54">
        <v>22083</v>
      </c>
      <c r="K12" s="53">
        <v>-0.12588869265951183</v>
      </c>
    </row>
    <row r="13" spans="1:11">
      <c r="A13" t="s">
        <v>19</v>
      </c>
      <c r="B13">
        <v>252</v>
      </c>
      <c r="E13" s="55" t="s">
        <v>0</v>
      </c>
      <c r="F13" s="56">
        <v>46408</v>
      </c>
      <c r="G13" s="57">
        <v>47596</v>
      </c>
      <c r="H13" s="58">
        <v>-2.496008067904866E-2</v>
      </c>
      <c r="I13" s="56">
        <v>403803</v>
      </c>
      <c r="J13" s="56">
        <v>398337</v>
      </c>
      <c r="K13" s="58">
        <v>1.3722049420465586E-2</v>
      </c>
    </row>
    <row r="14" spans="1:11">
      <c r="A14" t="s">
        <v>18</v>
      </c>
      <c r="B14">
        <v>77</v>
      </c>
    </row>
    <row r="15" spans="1:11">
      <c r="A15" t="s">
        <v>22</v>
      </c>
      <c r="B15">
        <v>175</v>
      </c>
    </row>
    <row r="16" spans="1:11">
      <c r="A16" t="s">
        <v>24</v>
      </c>
      <c r="B16">
        <v>82</v>
      </c>
    </row>
    <row r="17" spans="1:2">
      <c r="A17" t="s">
        <v>18</v>
      </c>
      <c r="B17">
        <v>41</v>
      </c>
    </row>
    <row r="18" spans="1:2">
      <c r="A18" t="s">
        <v>22</v>
      </c>
      <c r="B18">
        <v>41</v>
      </c>
    </row>
    <row r="19" spans="1:2">
      <c r="A19" t="s">
        <v>27</v>
      </c>
    </row>
    <row r="20" spans="1:2">
      <c r="A20" t="s">
        <v>20</v>
      </c>
      <c r="B20">
        <v>914</v>
      </c>
    </row>
    <row r="21" spans="1:2">
      <c r="A21" t="s">
        <v>18</v>
      </c>
      <c r="B21">
        <v>470</v>
      </c>
    </row>
    <row r="22" spans="1:2">
      <c r="A22" t="s">
        <v>23</v>
      </c>
      <c r="B22">
        <v>11</v>
      </c>
    </row>
    <row r="23" spans="1:2">
      <c r="A23" t="s">
        <v>22</v>
      </c>
      <c r="B23">
        <v>433</v>
      </c>
    </row>
    <row r="24" spans="1:2">
      <c r="A24" t="s">
        <v>19</v>
      </c>
      <c r="B24">
        <v>41</v>
      </c>
    </row>
    <row r="25" spans="1:2">
      <c r="A25" t="s">
        <v>18</v>
      </c>
      <c r="B25">
        <v>15</v>
      </c>
    </row>
    <row r="26" spans="1:2">
      <c r="A26" t="s">
        <v>22</v>
      </c>
      <c r="B26">
        <v>26</v>
      </c>
    </row>
    <row r="27" spans="1:2">
      <c r="A27" t="s">
        <v>24</v>
      </c>
      <c r="B27">
        <v>12</v>
      </c>
    </row>
    <row r="28" spans="1:2">
      <c r="A28" t="s">
        <v>18</v>
      </c>
      <c r="B28">
        <v>6</v>
      </c>
    </row>
    <row r="29" spans="1:2">
      <c r="A29" t="s">
        <v>22</v>
      </c>
      <c r="B29">
        <v>6</v>
      </c>
    </row>
    <row r="30" spans="1:2">
      <c r="A30" t="s">
        <v>26</v>
      </c>
    </row>
    <row r="31" spans="1:2">
      <c r="A31" t="s">
        <v>20</v>
      </c>
      <c r="B31">
        <v>11276</v>
      </c>
    </row>
    <row r="32" spans="1:2">
      <c r="A32" t="s">
        <v>18</v>
      </c>
      <c r="B32">
        <v>5589</v>
      </c>
    </row>
    <row r="33" spans="1:2">
      <c r="A33" t="s">
        <v>23</v>
      </c>
      <c r="B33">
        <v>91</v>
      </c>
    </row>
    <row r="34" spans="1:2">
      <c r="A34" t="s">
        <v>22</v>
      </c>
      <c r="B34">
        <v>5596</v>
      </c>
    </row>
    <row r="35" spans="1:2">
      <c r="A35" t="s">
        <v>19</v>
      </c>
      <c r="B35">
        <v>307</v>
      </c>
    </row>
    <row r="36" spans="1:2">
      <c r="A36" t="s">
        <v>18</v>
      </c>
      <c r="B36">
        <v>163</v>
      </c>
    </row>
    <row r="37" spans="1:2">
      <c r="A37" t="s">
        <v>23</v>
      </c>
      <c r="B37">
        <v>2</v>
      </c>
    </row>
    <row r="38" spans="1:2">
      <c r="A38" t="s">
        <v>22</v>
      </c>
      <c r="B38">
        <v>142</v>
      </c>
    </row>
    <row r="39" spans="1:2">
      <c r="A39" t="s">
        <v>24</v>
      </c>
      <c r="B39">
        <v>197</v>
      </c>
    </row>
    <row r="40" spans="1:2">
      <c r="A40" t="s">
        <v>18</v>
      </c>
      <c r="B40">
        <v>101</v>
      </c>
    </row>
    <row r="41" spans="1:2">
      <c r="A41" t="s">
        <v>22</v>
      </c>
      <c r="B41">
        <v>96</v>
      </c>
    </row>
    <row r="42" spans="1:2">
      <c r="A42" t="s">
        <v>25</v>
      </c>
    </row>
    <row r="43" spans="1:2">
      <c r="A43" t="s">
        <v>20</v>
      </c>
      <c r="B43">
        <v>8292</v>
      </c>
    </row>
    <row r="44" spans="1:2">
      <c r="A44" t="s">
        <v>18</v>
      </c>
      <c r="B44">
        <v>4023</v>
      </c>
    </row>
    <row r="45" spans="1:2">
      <c r="A45" t="s">
        <v>23</v>
      </c>
      <c r="B45">
        <v>218</v>
      </c>
    </row>
    <row r="46" spans="1:2">
      <c r="A46" t="s">
        <v>22</v>
      </c>
      <c r="B46">
        <v>4051</v>
      </c>
    </row>
    <row r="47" spans="1:2">
      <c r="A47" t="s">
        <v>19</v>
      </c>
      <c r="B47">
        <v>359</v>
      </c>
    </row>
    <row r="48" spans="1:2">
      <c r="A48" t="s">
        <v>18</v>
      </c>
      <c r="B48">
        <v>80</v>
      </c>
    </row>
    <row r="49" spans="1:2">
      <c r="A49" t="s">
        <v>23</v>
      </c>
      <c r="B49">
        <v>4</v>
      </c>
    </row>
    <row r="50" spans="1:2">
      <c r="A50" t="s">
        <v>22</v>
      </c>
      <c r="B50">
        <v>275</v>
      </c>
    </row>
    <row r="51" spans="1:2">
      <c r="A51" t="s">
        <v>24</v>
      </c>
      <c r="B51">
        <v>146</v>
      </c>
    </row>
    <row r="52" spans="1:2">
      <c r="A52" t="s">
        <v>18</v>
      </c>
      <c r="B52">
        <v>55</v>
      </c>
    </row>
    <row r="53" spans="1:2">
      <c r="A53" t="s">
        <v>23</v>
      </c>
      <c r="B53">
        <v>5</v>
      </c>
    </row>
    <row r="54" spans="1:2">
      <c r="A54" t="s">
        <v>22</v>
      </c>
      <c r="B54">
        <v>86</v>
      </c>
    </row>
    <row r="55" spans="1:2">
      <c r="A55" t="s">
        <v>21</v>
      </c>
    </row>
    <row r="56" spans="1:2">
      <c r="A56" t="s">
        <v>20</v>
      </c>
      <c r="B56">
        <v>5808</v>
      </c>
    </row>
    <row r="57" spans="1:2">
      <c r="A57" t="s">
        <v>18</v>
      </c>
      <c r="B57">
        <v>5808</v>
      </c>
    </row>
    <row r="58" spans="1:2">
      <c r="A58" t="s">
        <v>19</v>
      </c>
      <c r="B58">
        <v>153</v>
      </c>
    </row>
    <row r="59" spans="1:2">
      <c r="A59" t="s">
        <v>18</v>
      </c>
      <c r="B59">
        <v>153</v>
      </c>
    </row>
    <row r="60" spans="1:2">
      <c r="A60" t="s">
        <v>32</v>
      </c>
    </row>
    <row r="61" spans="1:2">
      <c r="A61" t="s">
        <v>20</v>
      </c>
      <c r="B61">
        <v>1026</v>
      </c>
    </row>
    <row r="62" spans="1:2">
      <c r="A62" t="s">
        <v>18</v>
      </c>
      <c r="B62">
        <v>415</v>
      </c>
    </row>
    <row r="63" spans="1:2">
      <c r="A63" t="s">
        <v>22</v>
      </c>
      <c r="B63">
        <v>611</v>
      </c>
    </row>
    <row r="64" spans="1:2">
      <c r="A64" t="s">
        <v>19</v>
      </c>
      <c r="B64">
        <v>37</v>
      </c>
    </row>
    <row r="65" spans="1:2">
      <c r="A65" t="s">
        <v>18</v>
      </c>
      <c r="B65">
        <v>1</v>
      </c>
    </row>
    <row r="66" spans="1:2">
      <c r="A66" t="s">
        <v>22</v>
      </c>
      <c r="B66">
        <v>36</v>
      </c>
    </row>
    <row r="67" spans="1:2">
      <c r="A67" t="s">
        <v>37</v>
      </c>
    </row>
    <row r="68" spans="1:2">
      <c r="A68" t="s">
        <v>20</v>
      </c>
      <c r="B68">
        <v>2324</v>
      </c>
    </row>
    <row r="69" spans="1:2">
      <c r="A69" t="s">
        <v>18</v>
      </c>
      <c r="B69">
        <v>1149</v>
      </c>
    </row>
    <row r="70" spans="1:2">
      <c r="A70" t="s">
        <v>22</v>
      </c>
      <c r="B70">
        <v>1175</v>
      </c>
    </row>
    <row r="71" spans="1:2">
      <c r="A71" t="s">
        <v>19</v>
      </c>
      <c r="B71">
        <v>118</v>
      </c>
    </row>
    <row r="72" spans="1:2">
      <c r="A72" t="s">
        <v>18</v>
      </c>
      <c r="B72">
        <v>59</v>
      </c>
    </row>
    <row r="73" spans="1:2">
      <c r="A73" t="s">
        <v>22</v>
      </c>
      <c r="B73">
        <v>59</v>
      </c>
    </row>
    <row r="74" spans="1:2">
      <c r="A74" t="s">
        <v>42</v>
      </c>
    </row>
    <row r="75" spans="1:2">
      <c r="A75" t="s">
        <v>20</v>
      </c>
    </row>
    <row r="76" spans="1:2">
      <c r="A76" t="s">
        <v>22</v>
      </c>
    </row>
    <row r="77" spans="1:2">
      <c r="A77" t="s">
        <v>47</v>
      </c>
    </row>
    <row r="78" spans="1:2">
      <c r="A78" t="s">
        <v>20</v>
      </c>
    </row>
    <row r="79" spans="1:2">
      <c r="A79" t="s">
        <v>22</v>
      </c>
    </row>
    <row r="80" spans="1:2">
      <c r="A80" t="s">
        <v>48</v>
      </c>
    </row>
    <row r="81" spans="1:2">
      <c r="A81" t="s">
        <v>20</v>
      </c>
      <c r="B81">
        <v>779</v>
      </c>
    </row>
    <row r="82" spans="1:2">
      <c r="A82" t="s">
        <v>18</v>
      </c>
      <c r="B82">
        <v>375</v>
      </c>
    </row>
    <row r="83" spans="1:2">
      <c r="A83" t="s">
        <v>22</v>
      </c>
      <c r="B83">
        <v>404</v>
      </c>
    </row>
    <row r="84" spans="1:2">
      <c r="A84" t="s">
        <v>19</v>
      </c>
      <c r="B84">
        <v>11</v>
      </c>
    </row>
    <row r="85" spans="1:2">
      <c r="A85" t="s">
        <v>18</v>
      </c>
      <c r="B85">
        <v>5</v>
      </c>
    </row>
    <row r="86" spans="1:2">
      <c r="A86" t="s">
        <v>22</v>
      </c>
      <c r="B86">
        <v>6</v>
      </c>
    </row>
    <row r="87" spans="1:2">
      <c r="A87" t="s">
        <v>24</v>
      </c>
      <c r="B87">
        <v>3</v>
      </c>
    </row>
    <row r="88" spans="1:2">
      <c r="A88" t="s">
        <v>22</v>
      </c>
      <c r="B88">
        <v>3</v>
      </c>
    </row>
    <row r="89" spans="1:2">
      <c r="A89" t="s">
        <v>72</v>
      </c>
    </row>
    <row r="90" spans="1:2">
      <c r="A90" t="s">
        <v>20</v>
      </c>
    </row>
    <row r="91" spans="1:2">
      <c r="A91" t="s">
        <v>22</v>
      </c>
    </row>
    <row r="92" spans="1:2">
      <c r="A92" t="s">
        <v>17</v>
      </c>
      <c r="B92">
        <v>46408</v>
      </c>
    </row>
  </sheetData>
  <conditionalFormatting sqref="H13">
    <cfRule type="cellIs" dxfId="15" priority="4" stopIfTrue="1" operator="lessThan">
      <formula>0</formula>
    </cfRule>
  </conditionalFormatting>
  <conditionalFormatting sqref="K3:K13">
    <cfRule type="cellIs" dxfId="14" priority="2" stopIfTrue="1" operator="lessThan">
      <formula>0</formula>
    </cfRule>
    <cfRule type="cellIs" dxfId="13" priority="3" stopIfTrue="1" operator="lessThan">
      <formula>0</formula>
    </cfRule>
  </conditionalFormatting>
  <conditionalFormatting sqref="H3:H12">
    <cfRule type="cellIs" dxfId="12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JAN 19</vt:lpstr>
      <vt:lpstr>FEB 19</vt:lpstr>
      <vt:lpstr>MAR 19</vt:lpstr>
      <vt:lpstr>APR 19</vt:lpstr>
      <vt:lpstr>MAY 19</vt:lpstr>
      <vt:lpstr>JUNE 19</vt:lpstr>
      <vt:lpstr>JULY 19</vt:lpstr>
      <vt:lpstr>AUG 19</vt:lpstr>
      <vt:lpstr>SEPT 19</vt:lpstr>
      <vt:lpstr>OCT 19</vt:lpstr>
      <vt:lpstr>NOV 19</vt:lpstr>
      <vt:lpstr>DEC 19 </vt:lpstr>
      <vt:lpstr>'JAN 19'!Print_Area</vt:lpstr>
    </vt:vector>
  </TitlesOfParts>
  <Company>States of Guernsey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Wayne</dc:creator>
  <cp:lastModifiedBy>Page, Marilyn</cp:lastModifiedBy>
  <dcterms:created xsi:type="dcterms:W3CDTF">2019-02-19T15:57:27Z</dcterms:created>
  <dcterms:modified xsi:type="dcterms:W3CDTF">2021-10-04T10:48:23Z</dcterms:modified>
</cp:coreProperties>
</file>